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image/jpeg" Extension="jpeg"/>
  <Default ContentType="image/x-emf" Extension="emf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ps &amp; Harmonics" sheetId="1" r:id="rId4"/>
    <sheet state="hidden" name="Computation" sheetId="2" r:id="rId5"/>
  </sheets>
  <definedNames>
    <definedName name="w_1">Computation!$C$5</definedName>
    <definedName name="Z1_L">Computation!$C$9</definedName>
    <definedName name="Zn_C">Computation!$C$12</definedName>
    <definedName name="I1rms">'Caps &amp; Harmonics'!$O$554</definedName>
    <definedName name="V1Frq">'Caps &amp; Harmonics'!$F$13</definedName>
    <definedName name="w_n">Computation!$C$6</definedName>
    <definedName name="Z1_Lc">Computation!$C$7</definedName>
    <definedName name="VnPk">Computation!$C$4</definedName>
    <definedName name="Irms">'Caps &amp; Harmonics'!$S$554</definedName>
    <definedName name="Zn_Lc">Computation!$C$8</definedName>
    <definedName name="Vrms">'Caps &amp; Harmonics'!$J$554</definedName>
    <definedName name="angle_step">Computation!$B$16</definedName>
    <definedName name="V1pk">Computation!$C$3</definedName>
    <definedName name="I1pk">'Caps &amp; Harmonics'!$P$33</definedName>
    <definedName name="Z1_C">Computation!$C$11</definedName>
    <definedName name="Inpk">'Caps &amp; Harmonics'!$P$34</definedName>
    <definedName name="Inrms">'Caps &amp; Harmonics'!$Q$554</definedName>
    <definedName name="VnFrq">'Caps &amp; Harmonics'!$F$17</definedName>
    <definedName name="Vn_angle">'Caps &amp; Harmonics'!$F$16</definedName>
    <definedName name="Zn_L">Computation!$C$10</definedName>
  </definedNames>
  <calcPr/>
</workbook>
</file>

<file path=xl/sharedStrings.xml><?xml version="1.0" encoding="utf-8"?>
<sst xmlns="http://schemas.openxmlformats.org/spreadsheetml/2006/main" count="157" uniqueCount="105">
  <si>
    <t>Harmonic Simulation</t>
  </si>
  <si>
    <t>Capacitor &amp; Reactor Rating Input</t>
  </si>
  <si>
    <t>Computed Values</t>
  </si>
  <si>
    <t>Cap Size :</t>
  </si>
  <si>
    <t>kVar</t>
  </si>
  <si>
    <t xml:space="preserve">C  </t>
  </si>
  <si>
    <t>=</t>
  </si>
  <si>
    <t>uF x3</t>
  </si>
  <si>
    <t>computed from rated capacitor</t>
  </si>
  <si>
    <t>Cap V rating :</t>
  </si>
  <si>
    <t>V</t>
  </si>
  <si>
    <t xml:space="preserve">L  </t>
  </si>
  <si>
    <t>mH</t>
  </si>
  <si>
    <t>computed from rated capacitor &amp; reactor</t>
  </si>
  <si>
    <t>Cap Freq rating :</t>
  </si>
  <si>
    <t>Hz</t>
  </si>
  <si>
    <t>Icap (rated)</t>
  </si>
  <si>
    <t>A</t>
  </si>
  <si>
    <t>rated current of capacitor</t>
  </si>
  <si>
    <t>Reactor Rating</t>
  </si>
  <si>
    <t>%</t>
  </si>
  <si>
    <t xml:space="preserve">F [res] </t>
  </si>
  <si>
    <t>resonance frequency for rated cap &amp; reactor</t>
  </si>
  <si>
    <t>Network Phase - Phase Value Input</t>
  </si>
  <si>
    <t>1st harmonic ampere of capacitor</t>
  </si>
  <si>
    <t>V_1st Harmonic :</t>
  </si>
  <si>
    <t>nth harmonic ampere of capacitor</t>
  </si>
  <si>
    <t>V_1st Freq :</t>
  </si>
  <si>
    <t>Irms eff</t>
  </si>
  <si>
    <t>total rms ampere of capacitor</t>
  </si>
  <si>
    <t>Vrms eff</t>
  </si>
  <si>
    <t>effective rms voltage value of network</t>
  </si>
  <si>
    <t>V_nth Harmonic :</t>
  </si>
  <si>
    <r>
      <rPr>
        <rFont val="Calibri"/>
        <b/>
        <color rgb="FF000000"/>
        <sz val="10.0"/>
      </rPr>
      <t>V[L]</t>
    </r>
    <r>
      <rPr>
        <rFont val="Calibri"/>
        <b val="0"/>
        <color rgb="FF000000"/>
        <sz val="11.0"/>
        <vertAlign val="subscript"/>
      </rPr>
      <t xml:space="preserve"> 1st rms</t>
    </r>
  </si>
  <si>
    <t>1st harmonic voltage across reactor</t>
  </si>
  <si>
    <t>V_nth angle :</t>
  </si>
  <si>
    <t>o</t>
  </si>
  <si>
    <r>
      <rPr>
        <rFont val="Calibri"/>
        <b/>
        <color rgb="FF000000"/>
        <sz val="10.0"/>
      </rPr>
      <t xml:space="preserve">V[L] </t>
    </r>
    <r>
      <rPr>
        <rFont val="Calibri"/>
        <b val="0"/>
        <color rgb="FF000000"/>
        <sz val="11.0"/>
        <vertAlign val="subscript"/>
      </rPr>
      <t>nth rms</t>
    </r>
  </si>
  <si>
    <t>nth harmonic voltage across reactor</t>
  </si>
  <si>
    <t>V_nth Freq :</t>
  </si>
  <si>
    <r>
      <rPr>
        <rFont val="Calibri"/>
        <b/>
        <color rgb="FF000000"/>
        <sz val="10.0"/>
      </rPr>
      <t>V[L]</t>
    </r>
    <r>
      <rPr>
        <rFont val="Calibri"/>
        <b val="0"/>
        <color rgb="FF000000"/>
        <sz val="11.0"/>
        <vertAlign val="subscript"/>
      </rPr>
      <t xml:space="preserve"> eff rms</t>
    </r>
  </si>
  <si>
    <t>effective rms voltage across reactor</t>
  </si>
  <si>
    <r>
      <rPr>
        <rFont val="Calibri"/>
        <b/>
        <color rgb="FF000000"/>
        <sz val="10.0"/>
      </rPr>
      <t>V[C]</t>
    </r>
    <r>
      <rPr>
        <rFont val="Calibri"/>
        <b val="0"/>
        <color rgb="FF000000"/>
        <sz val="11.0"/>
        <vertAlign val="subscript"/>
      </rPr>
      <t xml:space="preserve"> 1st rms</t>
    </r>
  </si>
  <si>
    <t>1st harmonic P-P rms voltage across capacitor</t>
  </si>
  <si>
    <r>
      <rPr>
        <rFont val="Calibri"/>
        <b/>
        <color rgb="FF000000"/>
        <sz val="10.0"/>
      </rPr>
      <t>V[C]</t>
    </r>
    <r>
      <rPr>
        <rFont val="Calibri"/>
        <b val="0"/>
        <color rgb="FF000000"/>
        <sz val="11.0"/>
        <vertAlign val="subscript"/>
      </rPr>
      <t xml:space="preserve"> nth rms</t>
    </r>
  </si>
  <si>
    <t>nth harmonic P-P rms voltage across capacitor</t>
  </si>
  <si>
    <t>Warning</t>
  </si>
  <si>
    <r>
      <rPr>
        <rFont val="Calibri"/>
        <b/>
        <color rgb="FF000000"/>
        <sz val="10.0"/>
      </rPr>
      <t>V[C]</t>
    </r>
    <r>
      <rPr>
        <rFont val="Calibri"/>
        <b val="0"/>
        <color rgb="FF000000"/>
        <sz val="11.0"/>
        <vertAlign val="subscript"/>
      </rPr>
      <t xml:space="preserve"> eff rms</t>
    </r>
  </si>
  <si>
    <t>effective P-P rms voltage across capacitor</t>
  </si>
  <si>
    <r>
      <rPr>
        <rFont val="Calibri"/>
        <b/>
        <color rgb="FF000000"/>
        <sz val="10.0"/>
      </rPr>
      <t>Q</t>
    </r>
    <r>
      <rPr>
        <rFont val="Calibri"/>
        <b val="0"/>
        <color rgb="FF000000"/>
        <sz val="11.0"/>
        <vertAlign val="subscript"/>
      </rPr>
      <t xml:space="preserve"> eff</t>
    </r>
  </si>
  <si>
    <t>effective kVar of capacitor</t>
  </si>
  <si>
    <t>THD-V</t>
  </si>
  <si>
    <t>THD Voltage (reference to Vrms eff)</t>
  </si>
  <si>
    <t>THD-I</t>
  </si>
  <si>
    <t>THD Current (reference to Irms eff)</t>
  </si>
  <si>
    <t>V1 pk</t>
  </si>
  <si>
    <t>C rated</t>
  </si>
  <si>
    <t>Var</t>
  </si>
  <si>
    <t>Vn pk</t>
  </si>
  <si>
    <t>V rated</t>
  </si>
  <si>
    <t>Vac</t>
  </si>
  <si>
    <r>
      <rPr>
        <rFont val="Open Sans"/>
        <color rgb="FF000000"/>
        <sz val="8.0"/>
      </rPr>
      <t>v</t>
    </r>
    <r>
      <rPr>
        <rFont val="Calibri"/>
        <color rgb="FF000000"/>
        <sz val="8.0"/>
      </rPr>
      <t>1</t>
    </r>
  </si>
  <si>
    <t>F rated</t>
  </si>
  <si>
    <r>
      <rPr>
        <rFont val="Open Sans"/>
        <color rgb="FF000000"/>
        <sz val="8.0"/>
      </rPr>
      <t>v</t>
    </r>
    <r>
      <rPr>
        <rFont val="Calibri"/>
        <color rgb="FF000000"/>
        <sz val="8.0"/>
      </rPr>
      <t>n</t>
    </r>
  </si>
  <si>
    <t>L (reactor)</t>
  </si>
  <si>
    <t>Z1[LC]</t>
  </si>
  <si>
    <t>Zn[LC]</t>
  </si>
  <si>
    <t>C (Farad)</t>
  </si>
  <si>
    <t>Z1[L]</t>
  </si>
  <si>
    <t>L (Henry)</t>
  </si>
  <si>
    <t>Zn[L]</t>
  </si>
  <si>
    <t>Z1[C]</t>
  </si>
  <si>
    <t>Zn[C]</t>
  </si>
  <si>
    <t>Voltage across Reactor</t>
  </si>
  <si>
    <t>Voltage @ Capacitor</t>
  </si>
  <si>
    <t>Spl</t>
  </si>
  <si>
    <t>Vrms</t>
  </si>
  <si>
    <t>Irms</t>
  </si>
  <si>
    <t>V1 rms</t>
  </si>
  <si>
    <t>Vn rms</t>
  </si>
  <si>
    <t>I1 rms</t>
  </si>
  <si>
    <t>In rms</t>
  </si>
  <si>
    <t>V1L rms</t>
  </si>
  <si>
    <t>VnL rms</t>
  </si>
  <si>
    <t>VL rms</t>
  </si>
  <si>
    <t>V1c rms</t>
  </si>
  <si>
    <t>Vnc rms</t>
  </si>
  <si>
    <t>Vc rms</t>
  </si>
  <si>
    <t>P rms</t>
  </si>
  <si>
    <t>Q rms</t>
  </si>
  <si>
    <t>Angle_L1</t>
  </si>
  <si>
    <t>real</t>
  </si>
  <si>
    <t>im</t>
  </si>
  <si>
    <t>Sqr V</t>
  </si>
  <si>
    <t>Sqr I</t>
  </si>
  <si>
    <t>Sqr V1</t>
  </si>
  <si>
    <t>Sqr Vn</t>
  </si>
  <si>
    <t>Sqr I1</t>
  </si>
  <si>
    <t>Sqr In</t>
  </si>
  <si>
    <t>Sqr V1L</t>
  </si>
  <si>
    <t>Sqr VnL</t>
  </si>
  <si>
    <t>Sqr VL</t>
  </si>
  <si>
    <t>Sqr V1c</t>
  </si>
  <si>
    <t>Sqr Vnc</t>
  </si>
  <si>
    <t>Sqr Vc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</si>
</sst>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4">
    <numFmt numFmtId="164" formatCode="0.0"/>
    <numFmt numFmtId="165" formatCode="0.0000"/>
    <numFmt numFmtId="166" formatCode="0.000000"/>
    <numFmt numFmtId="167" formatCode="0.000"/>
  </numFmts>
  <fonts count="18">
    <font>
      <sz val="11.0"/>
      <color rgb="FF000000"/>
      <name val="Calibri"/>
    </font>
    <font>
      <sz val="8.0"/>
      <color rgb="FF000000"/>
      <name val="Calibri"/>
    </font>
    <font>
      <b/>
      <sz val="12.0"/>
      <color rgb="FF000000"/>
      <name val="Calibri"/>
    </font>
    <font>
      <b/>
      <u/>
      <sz val="18.0"/>
      <color rgb="FF000000"/>
      <name val="Calibri"/>
    </font>
    <font>
      <b/>
      <u/>
      <sz val="10.0"/>
      <color rgb="FFFFFF00"/>
      <name val="Calibri"/>
    </font>
    <font/>
    <font>
      <b/>
      <u/>
      <sz val="10.0"/>
      <color rgb="FFFFFF00"/>
      <name val="Calibri"/>
    </font>
    <font>
      <b/>
      <u/>
      <sz val="10.0"/>
      <color rgb="FFF2F2F2"/>
      <name val="Calibri"/>
    </font>
    <font>
      <b/>
      <sz val="10.0"/>
      <color rgb="FF000000"/>
      <name val="Calibri"/>
    </font>
    <font>
      <b/>
      <sz val="10.0"/>
      <color rgb="FFFFFFFF"/>
      <name val="Calibri"/>
    </font>
    <font>
      <sz val="8.0"/>
      <color rgb="FFFFFFFF"/>
      <name val="Calibri"/>
    </font>
    <font>
      <b/>
      <vertAlign val="superscript"/>
      <sz val="10.0"/>
      <color rgb="FF000000"/>
      <name val="Calibri"/>
    </font>
    <font>
      <b/>
      <u/>
      <sz val="16.0"/>
      <color rgb="FFFFFFFF"/>
      <name val="Calibri"/>
    </font>
    <font>
      <b/>
      <sz val="14.0"/>
      <color rgb="FFFFFFFF"/>
      <name val="Calibri"/>
    </font>
    <font>
      <b/>
      <sz val="9.0"/>
      <color rgb="FF000000"/>
      <name val="Calibri"/>
    </font>
    <font>
      <b/>
      <sz val="8.0"/>
      <color rgb="FF000000"/>
      <name val="Calibri"/>
    </font>
    <font>
      <sz val="8.0"/>
      <color rgb="FF000000"/>
      <name val="Open Sans"/>
    </font>
    <font>
      <sz val="9.0"/>
      <color rgb="FF000000"/>
      <name val="Calibri"/>
    </font>
  </fonts>
  <fills count="5">
    <fill>
      <patternFill patternType="none"/>
    </fill>
    <fill>
      <patternFill patternType="lightGray"/>
    </fill>
    <fill>
      <patternFill patternType="solid">
        <fgColor rgb="FF00B050"/>
        <bgColor rgb="FF00B050"/>
      </patternFill>
    </fill>
    <fill>
      <patternFill patternType="solid">
        <fgColor rgb="FF7F7F7F"/>
        <bgColor rgb="FF7F7F7F"/>
      </patternFill>
    </fill>
    <fill>
      <patternFill patternType="solid">
        <fgColor rgb="FFFF0000"/>
        <bgColor rgb="FFFF0000"/>
      </patternFill>
    </fill>
  </fills>
  <borders count="19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</border>
    <border>
      <left/>
      <top/>
      <bottom/>
    </border>
    <border>
      <top/>
      <bottom/>
    </border>
    <border>
      <right/>
      <top/>
      <bottom/>
    </border>
    <border>
      <left/>
      <right/>
      <top/>
      <bottom/>
    </border>
    <border>
      <left/>
      <top/>
    </border>
    <border>
      <top/>
    </border>
    <border>
      <right/>
      <top/>
    </border>
    <border>
      <left/>
      <bottom/>
    </border>
    <border>
      <bottom/>
    </border>
    <border>
      <right/>
      <bottom/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</borders>
  <cellStyleXfs count="1">
    <xf borderId="0" fillId="0" fontId="0" numFmtId="0" applyAlignment="1" applyFont="1"/>
  </cellStyleXfs>
  <cellXfs count="5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1" numFmtId="0" xfId="0" applyAlignment="1" applyFont="1">
      <alignment horizontal="center" vertical="center"/>
    </xf>
    <xf borderId="1" fillId="0" fontId="1" numFmtId="0" xfId="0" applyAlignment="1" applyBorder="1" applyFont="1">
      <alignment vertical="center"/>
    </xf>
    <xf borderId="2" fillId="0" fontId="1" numFmtId="0" xfId="0" applyAlignment="1" applyBorder="1" applyFont="1">
      <alignment vertical="center"/>
    </xf>
    <xf borderId="2" fillId="0" fontId="2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horizontal="center" vertical="center"/>
    </xf>
    <xf borderId="3" fillId="0" fontId="1" numFmtId="0" xfId="0" applyAlignment="1" applyBorder="1" applyFont="1">
      <alignment vertical="center"/>
    </xf>
    <xf borderId="4" fillId="0" fontId="1" numFmtId="0" xfId="0" applyAlignment="1" applyBorder="1" applyFont="1">
      <alignment vertical="center"/>
    </xf>
    <xf borderId="0" fillId="0" fontId="3" numFmtId="0" xfId="0" applyFont="1"/>
    <xf borderId="5" fillId="0" fontId="1" numFmtId="0" xfId="0" applyAlignment="1" applyBorder="1" applyFont="1">
      <alignment vertical="center"/>
    </xf>
    <xf borderId="6" fillId="2" fontId="4" numFmtId="0" xfId="0" applyAlignment="1" applyBorder="1" applyFill="1" applyFont="1">
      <alignment horizontal="center" vertical="center"/>
    </xf>
    <xf borderId="7" fillId="0" fontId="5" numFmtId="0" xfId="0" applyBorder="1" applyFont="1"/>
    <xf borderId="8" fillId="0" fontId="5" numFmtId="0" xfId="0" applyBorder="1" applyFont="1"/>
    <xf borderId="0" fillId="0" fontId="6" numFmtId="0" xfId="0" applyAlignment="1" applyFont="1">
      <alignment vertical="center"/>
    </xf>
    <xf borderId="6" fillId="3" fontId="7" numFmtId="0" xfId="0" applyAlignment="1" applyBorder="1" applyFill="1" applyFont="1">
      <alignment horizontal="center" vertical="center"/>
    </xf>
    <xf borderId="0" fillId="0" fontId="0" numFmtId="0" xfId="0" applyAlignment="1" applyFont="1">
      <alignment vertical="center"/>
    </xf>
    <xf borderId="0" fillId="0" fontId="8" numFmtId="0" xfId="0" applyAlignment="1" applyFont="1">
      <alignment horizontal="right" vertical="center"/>
    </xf>
    <xf borderId="9" fillId="2" fontId="8" numFmtId="0" xfId="0" applyAlignment="1" applyBorder="1" applyFont="1">
      <alignment vertical="center"/>
    </xf>
    <xf borderId="0" fillId="0" fontId="8" numFmtId="0" xfId="0" applyAlignment="1" applyFont="1">
      <alignment vertical="center"/>
    </xf>
    <xf borderId="6" fillId="3" fontId="9" numFmtId="164" xfId="0" applyAlignment="1" applyBorder="1" applyFont="1" applyNumberFormat="1">
      <alignment horizontal="center" vertical="center"/>
    </xf>
    <xf borderId="9" fillId="3" fontId="9" numFmtId="0" xfId="0" applyAlignment="1" applyBorder="1" applyFont="1">
      <alignment vertical="center"/>
    </xf>
    <xf borderId="6" fillId="3" fontId="9" numFmtId="165" xfId="0" applyAlignment="1" applyBorder="1" applyFont="1" applyNumberFormat="1">
      <alignment horizontal="center" vertical="center"/>
    </xf>
    <xf borderId="6" fillId="4" fontId="9" numFmtId="164" xfId="0" applyAlignment="1" applyBorder="1" applyFill="1" applyFont="1" applyNumberFormat="1">
      <alignment horizontal="center" vertical="center"/>
    </xf>
    <xf borderId="9" fillId="4" fontId="9" numFmtId="0" xfId="0" applyAlignment="1" applyBorder="1" applyFont="1">
      <alignment vertical="center"/>
    </xf>
    <xf borderId="9" fillId="3" fontId="10" numFmtId="0" xfId="0" applyAlignment="1" applyBorder="1" applyFont="1">
      <alignment horizontal="center" vertical="center"/>
    </xf>
    <xf borderId="9" fillId="3" fontId="10" numFmtId="0" xfId="0" applyAlignment="1" applyBorder="1" applyFont="1">
      <alignment vertical="center"/>
    </xf>
    <xf borderId="0" fillId="0" fontId="0" numFmtId="0" xfId="0" applyAlignment="1" applyFont="1">
      <alignment horizontal="right" vertical="center"/>
    </xf>
    <xf borderId="0" fillId="0" fontId="0" numFmtId="0" xfId="0" applyAlignment="1" applyFont="1">
      <alignment horizontal="center" vertical="center"/>
    </xf>
    <xf borderId="0" fillId="0" fontId="11" numFmtId="0" xfId="0" applyAlignment="1" applyFont="1">
      <alignment vertical="center"/>
    </xf>
    <xf borderId="10" fillId="4" fontId="12" numFmtId="0" xfId="0" applyAlignment="1" applyBorder="1" applyFont="1">
      <alignment horizontal="center" vertical="center"/>
    </xf>
    <xf borderId="11" fillId="0" fontId="5" numFmtId="0" xfId="0" applyBorder="1" applyFont="1"/>
    <xf borderId="12" fillId="0" fontId="5" numFmtId="0" xfId="0" applyBorder="1" applyFont="1"/>
    <xf borderId="13" fillId="0" fontId="5" numFmtId="0" xfId="0" applyBorder="1" applyFont="1"/>
    <xf borderId="14" fillId="0" fontId="5" numFmtId="0" xfId="0" applyBorder="1" applyFont="1"/>
    <xf borderId="15" fillId="0" fontId="5" numFmtId="0" xfId="0" applyBorder="1" applyFont="1"/>
    <xf borderId="10" fillId="4" fontId="13" numFmtId="0" xfId="0" applyAlignment="1" applyBorder="1" applyFont="1">
      <alignment horizontal="center" vertical="center"/>
    </xf>
    <xf borderId="16" fillId="0" fontId="1" numFmtId="0" xfId="0" applyAlignment="1" applyBorder="1" applyFont="1">
      <alignment vertical="center"/>
    </xf>
    <xf borderId="17" fillId="0" fontId="1" numFmtId="0" xfId="0" applyAlignment="1" applyBorder="1" applyFont="1">
      <alignment horizontal="center" vertical="center"/>
    </xf>
    <xf borderId="17" fillId="0" fontId="1" numFmtId="0" xfId="0" applyAlignment="1" applyBorder="1" applyFont="1">
      <alignment vertical="center"/>
    </xf>
    <xf borderId="18" fillId="0" fontId="1" numFmtId="0" xfId="0" applyAlignment="1" applyBorder="1" applyFont="1">
      <alignment vertical="center"/>
    </xf>
    <xf borderId="0" fillId="0" fontId="1" numFmtId="164" xfId="0" applyAlignment="1" applyFont="1" applyNumberFormat="1">
      <alignment vertical="center"/>
    </xf>
    <xf borderId="0" fillId="0" fontId="1" numFmtId="2" xfId="0" applyAlignment="1" applyFont="1" applyNumberFormat="1">
      <alignment vertical="center"/>
    </xf>
    <xf borderId="0" fillId="0" fontId="1" numFmtId="166" xfId="0" applyAlignment="1" applyFont="1" applyNumberFormat="1">
      <alignment vertical="center"/>
    </xf>
    <xf borderId="0" fillId="0" fontId="1" numFmtId="0" xfId="0" applyAlignment="1" applyFont="1">
      <alignment horizontal="right" vertical="center"/>
    </xf>
    <xf borderId="0" fillId="0" fontId="1" numFmtId="2" xfId="0" applyAlignment="1" applyFont="1" applyNumberFormat="1">
      <alignment horizontal="center" vertical="center"/>
    </xf>
    <xf borderId="0" fillId="0" fontId="14" numFmtId="0" xfId="0" applyAlignment="1" applyFont="1">
      <alignment vertical="center"/>
    </xf>
    <xf borderId="0" fillId="0" fontId="1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vertical="center"/>
    </xf>
    <xf borderId="0" fillId="0" fontId="15" numFmtId="0" xfId="0" applyAlignment="1" applyFont="1">
      <alignment horizontal="center" vertical="center"/>
    </xf>
    <xf borderId="0" fillId="0" fontId="1" numFmtId="164" xfId="0" applyAlignment="1" applyFont="1" applyNumberFormat="1">
      <alignment horizontal="center" vertical="center"/>
    </xf>
    <xf borderId="0" fillId="0" fontId="1" numFmtId="167" xfId="0" applyAlignment="1" applyFont="1" applyNumberFormat="1">
      <alignment horizontal="center" vertical="center"/>
    </xf>
    <xf borderId="0" fillId="0" fontId="1" numFmtId="0" xfId="0" applyAlignment="1" applyFont="1">
      <alignment horizontal="left" vertical="center"/>
    </xf>
    <xf borderId="0" fillId="0" fontId="16" numFmtId="0" xfId="0" applyAlignment="1" applyFont="1">
      <alignment horizontal="center" vertical="center"/>
    </xf>
    <xf borderId="0" fillId="0" fontId="1" numFmtId="165" xfId="0" applyAlignment="1" applyFont="1" applyNumberFormat="1">
      <alignment horizontal="center" vertical="center"/>
    </xf>
    <xf borderId="0" fillId="0" fontId="14" numFmtId="0" xfId="0" applyAlignment="1" applyFont="1">
      <alignment horizontal="center" shrinkToFit="0" vertical="center" wrapText="1"/>
    </xf>
    <xf borderId="0" fillId="0" fontId="15" numFmtId="164" xfId="0" applyAlignment="1" applyFont="1" applyNumberFormat="1">
      <alignment horizontal="center" vertical="center"/>
    </xf>
    <xf borderId="0" fillId="0" fontId="17" numFmtId="164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>
                <a:solidFill>
                  <a:srgbClr val="000000"/>
                </a:solidFill>
                <a:latin typeface="Roboto"/>
              </a:defRPr>
            </a:pPr>
            <a:r>
              <a:rPr b="1" i="0">
                <a:solidFill>
                  <a:srgbClr val="000000"/>
                </a:solidFill>
                <a:latin typeface="Roboto"/>
              </a:rPr>
              <a:t>Voltage &amp; Current Waveform</a:t>
            </a:r>
          </a:p>
        </c:rich>
      </c:tx>
      <c:layout>
        <c:manualLayout>
          <c:xMode val="edge"/>
          <c:yMode val="edge"/>
          <c:x val="0.15834504397998408"/>
          <c:y val="0.03394433129667346"/>
        </c:manualLayout>
      </c:layout>
      <c:overlay val="0"/>
    </c:title>
    <c:plotArea>
      <c:layout>
        <c:manualLayout>
          <c:xMode val="edge"/>
          <c:yMode val="edge"/>
          <c:x val="0.1537308462485595"/>
          <c:y val="0.1428294604722271"/>
          <c:w val="0.559009986022198"/>
          <c:h val="0.7817970182444098"/>
        </c:manualLayout>
      </c:layout>
      <c:scatterChart>
        <c:scatterStyle val="lineMarker"/>
        <c:varyColors val="0"/>
        <c:ser>
          <c:idx val="0"/>
          <c:order val="0"/>
          <c:spPr>
            <a:ln>
              <a:noFill/>
            </a:ln>
          </c:spPr>
          <c:marker>
            <c:symbol val="circle"/>
            <c:size val="7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xVal>
            <c:numRef>
              <c:f>Computation!$B$18:$B$273</c:f>
            </c:numRef>
          </c:xVal>
          <c:yVal>
            <c:numRef>
              <c:f>Computation!$C$18:$C$273</c:f>
              <c:numCache/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84519052"/>
        <c:axId val="1156731576"/>
      </c:scatterChart>
      <c:valAx>
        <c:axId val="1184519052"/>
        <c:scaling>
          <c:orientation val="minMax"/>
        </c:scaling>
        <c:delete val="0"/>
        <c:axPos val="b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156731576"/>
      </c:valAx>
      <c:valAx>
        <c:axId val="1156731576"/>
        <c:scaling>
          <c:orientation val="minMax"/>
          <c:max val="360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1" i="0">
                    <a:solidFill>
                      <a:srgbClr val="000000"/>
                    </a:solidFill>
                    <a:latin typeface="Roboto"/>
                  </a:defRPr>
                </a:pPr>
                <a:r>
                  <a:rPr b="1" i="0">
                    <a:solidFill>
                      <a:srgbClr val="000000"/>
                    </a:solidFill>
                    <a:latin typeface="Roboto"/>
                  </a:rPr>
                  <a:t>Time</a:t>
                </a:r>
              </a:p>
            </c:rich>
          </c:tx>
          <c:layout>
            <c:manualLayout>
              <c:xMode val="edge"/>
              <c:yMode val="edge"/>
              <c:x val="0.3962643338197082"/>
              <c:y val="0.934809778105639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1" i="0" sz="800">
                <a:solidFill>
                  <a:srgbClr val="000000"/>
                </a:solidFill>
                <a:latin typeface="Roboto"/>
              </a:defRPr>
            </a:pPr>
          </a:p>
        </c:txPr>
        <c:crossAx val="1184519052"/>
      </c:valAx>
    </c:plotArea>
    <c:legend>
      <c:legendPos val="r"/>
      <c:layout>
        <c:manualLayout>
          <c:xMode val="edge"/>
          <c:yMode val="edge"/>
          <c:x val="0.8328879278237132"/>
          <c:y val="0.7467881753824597"/>
        </c:manualLayout>
      </c:layout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Relationship Id="rId3" Type="http://schemas.openxmlformats.org/officeDocument/2006/relationships/image" Target="../media/image3.jpeg"/><Relationship Id="rId4" Type="http://schemas.openxmlformats.org/officeDocument/2006/relationships/image" Target="../media/image4.png"/><Relationship Id="rId5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104775</xdr:colOff>
      <xdr:row>1</xdr:row>
      <xdr:rowOff>9525</xdr:rowOff>
    </xdr:from>
    <xdr:ext cx="5600700" cy="1343025"/>
    <xdr:grpSp>
      <xdr:nvGrpSpPr>
        <xdr:cNvPr id="17" name="Group 16">
          <a:extLst>
            <a:ext uri="{FF2B5EF4-FFF2-40B4-BE49-F238E27FC236}"/>
          </a:extLst>
        </xdr:cNvPr>
        <xdr:cNvGrpSpPr/>
      </xdr:nvGrpSpPr>
      <xdr:grpSpPr>
        <a:xfrm>
          <a:off x="336550" y="168014"/>
          <a:ext cx="5972353" cy="1337634"/>
          <a:chOff x="76200" y="15614"/>
          <a:chExt cx="5825033" cy="1349064"/>
        </a:xfrm>
      </xdr:grpSpPr>
      <xdr:pic>
        <xdr:nvPicPr>
          <xdr:cNvPr id="8" name="Picture 7">
            <a:extLst>
              <a:ext uri="{FF2B5EF4-FFF2-40B4-BE49-F238E27FC236}"/>
            </a:extLst>
          </xdr:cNvPr>
          <xdr:cNvPicPr>
            <a:picLocks noChangeAspect="1" noChangeArrowheads="1"/>
          </xdr:cNvPicPr>
        </xdr:nvPicPr>
        <xdr:blipFill>
          <a:blip cstate="print" r:embed="rId1">
            <a:extLst>
              <a:ext uri="{28A0092B-C50C-407E-A947-70E740481C1C}"/>
            </a:extLst>
          </a:blip>
          <a:srcRect/>
          <a:stretch>
            <a:fillRect/>
          </a:stretch>
        </xdr:blipFill>
        <xdr:spPr bwMode="auto">
          <a:xfrm>
            <a:off x="3604260" y="15614"/>
            <a:ext cx="1262785" cy="944506"/>
          </a:xfrm>
          <a:prstGeom prst="rect">
            <a:avLst/>
          </a:prstGeom>
          <a:noFill/>
          <a:extLst>
            <a:ext uri="{909E8E84-426E-40DD-AFC4-6F175D3DCCD1}"/>
          </a:extLst>
        </xdr:spPr>
      </xdr:pic>
      <xdr:pic>
        <xdr:nvPicPr>
          <xdr:cNvPr id="7" name="Picture 6">
            <a:extLst>
              <a:ext uri="{FF2B5EF4-FFF2-40B4-BE49-F238E27FC236}"/>
            </a:extLst>
          </xdr:cNvPr>
          <xdr:cNvPicPr>
            <a:picLocks noChangeAspect="1"/>
          </xdr:cNvPicPr>
        </xdr:nvPicPr>
        <xdr:blipFill>
          <a:blip cstate="print" r:embed="rId2">
            <a:extLst>
              <a:ext uri="{28A0092B-C50C-407E-A947-70E740481C1C}"/>
            </a:extLst>
          </a:blip>
          <a:stretch>
            <a:fillRect/>
          </a:stretch>
        </xdr:blipFill>
        <xdr:spPr>
          <a:xfrm>
            <a:off x="2766061" y="45720"/>
            <a:ext cx="914399" cy="908165"/>
          </a:xfrm>
          <a:prstGeom prst="rect">
            <a:avLst/>
          </a:prstGeom>
        </xdr:spPr>
      </xdr:pic>
      <xdr:pic>
        <xdr:nvPicPr>
          <xdr:cNvPr id="10" name="Picture 9">
            <a:extLst>
              <a:ext uri="{FF2B5EF4-FFF2-40B4-BE49-F238E27FC236}"/>
            </a:extLst>
          </xdr:cNvPr>
          <xdr:cNvPicPr>
            <a:picLocks noChangeAspect="1"/>
          </xdr:cNvPicPr>
        </xdr:nvPicPr>
        <xdr:blipFill>
          <a:blip cstate="print" r:embed="rId3">
            <a:extLst>
              <a:ext uri="{28A0092B-C50C-407E-A947-70E740481C1C}"/>
            </a:extLst>
          </a:blip>
          <a:stretch>
            <a:fillRect/>
          </a:stretch>
        </xdr:blipFill>
        <xdr:spPr>
          <a:xfrm>
            <a:off x="4777740" y="60961"/>
            <a:ext cx="1123493" cy="868680"/>
          </a:xfrm>
          <a:prstGeom prst="rect">
            <a:avLst/>
          </a:prstGeom>
        </xdr:spPr>
      </xdr:pic>
      <xdr:sp macro="" textlink="">
        <xdr:nvSpPr>
          <xdr:cNvPr id="11" name="TextBox 3">
            <a:extLst>
              <a:ext uri="{FF2B5EF4-FFF2-40B4-BE49-F238E27FC236}"/>
            </a:extLst>
          </xdr:cNvPr>
          <xdr:cNvSpPr txBox="1"/>
        </xdr:nvSpPr>
        <xdr:spPr>
          <a:xfrm>
            <a:off x="2819400" y="906781"/>
            <a:ext cx="838200" cy="457897"/>
          </a:xfrm>
          <a:prstGeom prst="rect">
            <a:avLst/>
          </a:prstGeom>
          <a:noFill/>
        </xdr:spPr>
        <xdr:txBody>
          <a:bodyPr rtlCol="0" wrap="square">
            <a:spAutoFit/>
          </a:bodyPr>
          <a:lstStyle>
            <a:defPPr lvl="0">
              <a:defRPr lang="en-US"/>
            </a:defPPr>
            <a:lvl1pPr defTabSz="914400" eaLnBrk="1" hangingPunct="1" latinLnBrk="0" lvl="0" marL="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defTabSz="914400" eaLnBrk="1" hangingPunct="1" latinLnBrk="0" lvl="1" marL="457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defTabSz="914400" eaLnBrk="1" hangingPunct="1" latinLnBrk="0" lvl="2" marL="914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defTabSz="914400" eaLnBrk="1" hangingPunct="1" latinLnBrk="0" lvl="3" marL="1371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defTabSz="914400" eaLnBrk="1" hangingPunct="1" latinLnBrk="0" lvl="4" marL="18288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defTabSz="914400" eaLnBrk="1" hangingPunct="1" latinLnBrk="0" lvl="5" marL="22860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defTabSz="914400" eaLnBrk="1" hangingPunct="1" latinLnBrk="0" lvl="6" marL="2743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defTabSz="914400" eaLnBrk="1" hangingPunct="1" latinLnBrk="0" lvl="7" marL="3200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defTabSz="914400" eaLnBrk="1" hangingPunct="1" latinLnBrk="0" lvl="8" marL="3657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b="1" lang="en-US" sz="900"/>
              <a:t>Power Factor Controller</a:t>
            </a:r>
            <a:endParaRPr b="1" lang="en-MY" sz="900"/>
          </a:p>
        </xdr:txBody>
      </xdr:sp>
      <xdr:sp macro="" textlink="">
        <xdr:nvSpPr>
          <xdr:cNvPr id="12" name="TextBox 4">
            <a:extLst>
              <a:ext uri="{FF2B5EF4-FFF2-40B4-BE49-F238E27FC236}"/>
            </a:extLst>
          </xdr:cNvPr>
          <xdr:cNvSpPr txBox="1"/>
        </xdr:nvSpPr>
        <xdr:spPr>
          <a:xfrm>
            <a:off x="3756661" y="891540"/>
            <a:ext cx="960120" cy="374798"/>
          </a:xfrm>
          <a:prstGeom prst="rect">
            <a:avLst/>
          </a:prstGeom>
          <a:noFill/>
        </xdr:spPr>
        <xdr:txBody>
          <a:bodyPr rtlCol="0" wrap="square">
            <a:spAutoFit/>
          </a:bodyPr>
          <a:lstStyle>
            <a:defPPr lvl="0">
              <a:defRPr lang="en-US"/>
            </a:defPPr>
            <a:lvl1pPr defTabSz="914400" eaLnBrk="1" hangingPunct="1" latinLnBrk="0" lvl="0" marL="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defTabSz="914400" eaLnBrk="1" hangingPunct="1" latinLnBrk="0" lvl="1" marL="457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defTabSz="914400" eaLnBrk="1" hangingPunct="1" latinLnBrk="0" lvl="2" marL="914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defTabSz="914400" eaLnBrk="1" hangingPunct="1" latinLnBrk="0" lvl="3" marL="1371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defTabSz="914400" eaLnBrk="1" hangingPunct="1" latinLnBrk="0" lvl="4" marL="18288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defTabSz="914400" eaLnBrk="1" hangingPunct="1" latinLnBrk="0" lvl="5" marL="22860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defTabSz="914400" eaLnBrk="1" hangingPunct="1" latinLnBrk="0" lvl="6" marL="2743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defTabSz="914400" eaLnBrk="1" hangingPunct="1" latinLnBrk="0" lvl="7" marL="3200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defTabSz="914400" eaLnBrk="1" hangingPunct="1" latinLnBrk="0" lvl="8" marL="3657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b="1" lang="en-US" sz="900"/>
              <a:t>Power Quality Analyzer</a:t>
            </a:r>
            <a:endParaRPr b="1" lang="en-MY" sz="900"/>
          </a:p>
        </xdr:txBody>
      </xdr:sp>
      <xdr:sp macro="" textlink="">
        <xdr:nvSpPr>
          <xdr:cNvPr id="13" name="TextBox 5">
            <a:extLst>
              <a:ext uri="{FF2B5EF4-FFF2-40B4-BE49-F238E27FC236}"/>
            </a:extLst>
          </xdr:cNvPr>
          <xdr:cNvSpPr txBox="1"/>
        </xdr:nvSpPr>
        <xdr:spPr>
          <a:xfrm>
            <a:off x="4815840" y="952500"/>
            <a:ext cx="1043940" cy="233205"/>
          </a:xfrm>
          <a:prstGeom prst="rect">
            <a:avLst/>
          </a:prstGeom>
          <a:noFill/>
        </xdr:spPr>
        <xdr:txBody>
          <a:bodyPr rtlCol="0" wrap="square">
            <a:spAutoFit/>
          </a:bodyPr>
          <a:lstStyle>
            <a:defPPr lvl="0">
              <a:defRPr lang="en-US"/>
            </a:defPPr>
            <a:lvl1pPr defTabSz="914400" eaLnBrk="1" hangingPunct="1" latinLnBrk="0" lvl="0" marL="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defTabSz="914400" eaLnBrk="1" hangingPunct="1" latinLnBrk="0" lvl="1" marL="457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defTabSz="914400" eaLnBrk="1" hangingPunct="1" latinLnBrk="0" lvl="2" marL="914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defTabSz="914400" eaLnBrk="1" hangingPunct="1" latinLnBrk="0" lvl="3" marL="1371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defTabSz="914400" eaLnBrk="1" hangingPunct="1" latinLnBrk="0" lvl="4" marL="18288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defTabSz="914400" eaLnBrk="1" hangingPunct="1" latinLnBrk="0" lvl="5" marL="22860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defTabSz="914400" eaLnBrk="1" hangingPunct="1" latinLnBrk="0" lvl="6" marL="27432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defTabSz="914400" eaLnBrk="1" hangingPunct="1" latinLnBrk="0" lvl="7" marL="32004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defTabSz="914400" eaLnBrk="1" hangingPunct="1" latinLnBrk="0" lvl="8" marL="3657600" rtl="0" algn="l">
              <a:defRPr kern="1200" sz="18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r>
              <a:rPr b="1" lang="en-US" sz="900"/>
              <a:t>Protection Relay</a:t>
            </a:r>
            <a:endParaRPr b="1" lang="en-MY" sz="900"/>
          </a:p>
        </xdr:txBody>
      </xdr:sp>
      <xdr:pic>
        <xdr:nvPicPr>
          <xdr:cNvPr id="16" name="Picture 15">
            <a:extLst>
              <a:ext uri="{FF2B5EF4-FFF2-40B4-BE49-F238E27FC236}"/>
            </a:extLst>
          </xdr:cNvPr>
          <xdr:cNvPicPr>
            <a:picLocks noChangeAspect="1"/>
          </xdr:cNvPicPr>
        </xdr:nvPicPr>
        <xdr:blipFill>
          <a:blip cstate="print" r:embed="rId4">
            <a:extLst>
              <a:ext uri="{28A0092B-C50C-407E-A947-70E740481C1C}"/>
            </a:extLst>
          </a:blip>
          <a:stretch>
            <a:fillRect/>
          </a:stretch>
        </xdr:blipFill>
        <xdr:spPr>
          <a:xfrm>
            <a:off x="76200" y="91441"/>
            <a:ext cx="2537460" cy="838199"/>
          </a:xfrm>
          <a:prstGeom prst="rect">
            <a:avLst/>
          </a:prstGeom>
        </xdr:spPr>
      </xdr:pic>
    </xdr:grpSp>
    <xdr:clientData fLocksWithSheet="0"/>
  </xdr:oneCellAnchor>
  <xdr:oneCellAnchor>
    <xdr:from>
      <xdr:col>20</xdr:col>
      <xdr:colOff>314325</xdr:colOff>
      <xdr:row>1</xdr:row>
      <xdr:rowOff>76200</xdr:rowOff>
    </xdr:from>
    <xdr:ext cx="4610100" cy="4257675"/>
    <xdr:graphicFrame>
      <xdr:nvGraphicFramePr>
        <xdr:cNvPr id="1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5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2" width="3.29"/>
    <col customWidth="1" min="3" max="3" width="2.86"/>
    <col customWidth="1" min="4" max="6" width="6.14"/>
    <col customWidth="1" min="7" max="7" width="1.14"/>
    <col customWidth="1" min="8" max="8" width="5.0"/>
    <col customWidth="1" min="9" max="9" width="7.71"/>
    <col customWidth="1" min="10" max="11" width="5.0"/>
    <col customWidth="1" min="12" max="12" width="1.14"/>
    <col customWidth="1" min="13" max="13" width="5.0"/>
    <col customWidth="1" min="14" max="14" width="4.0"/>
    <col customWidth="1" min="15" max="34" width="5.0"/>
    <col customWidth="1" min="35" max="35" width="1.71"/>
    <col customWidth="1" min="36" max="36" width="3.57"/>
  </cols>
  <sheetData>
    <row r="1" ht="11.25" customHeight="1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2"/>
      <c r="AB1" s="2"/>
      <c r="AC1" s="1"/>
      <c r="AD1" s="1"/>
      <c r="AE1" s="1"/>
      <c r="AF1" s="1"/>
      <c r="AG1" s="1"/>
      <c r="AH1" s="1"/>
      <c r="AI1" s="1"/>
      <c r="AJ1" s="1"/>
    </row>
    <row r="2" ht="69.0" customHeight="1">
      <c r="A2" s="1"/>
      <c r="B2" s="3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O2" s="4"/>
      <c r="P2" s="5"/>
      <c r="Q2" s="5"/>
      <c r="R2" s="5"/>
      <c r="S2" s="5"/>
      <c r="T2" s="5"/>
      <c r="U2" s="4"/>
      <c r="V2" s="4"/>
      <c r="W2" s="4"/>
      <c r="X2" s="4"/>
      <c r="Y2" s="4"/>
      <c r="Z2" s="4"/>
      <c r="AA2" s="6"/>
      <c r="AB2" s="6"/>
      <c r="AC2" s="4"/>
      <c r="AD2" s="4"/>
      <c r="AE2" s="4"/>
      <c r="AF2" s="4"/>
      <c r="AG2" s="4"/>
      <c r="AH2" s="4"/>
      <c r="AI2" s="4"/>
      <c r="AJ2" s="7"/>
    </row>
    <row r="3" ht="30.75" customHeight="1">
      <c r="A3" s="1"/>
      <c r="B3" s="8"/>
      <c r="C3" s="9" t="s">
        <v>0</v>
      </c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2"/>
      <c r="AB3" s="2"/>
      <c r="AC3" s="1"/>
      <c r="AD3" s="1"/>
      <c r="AE3" s="1"/>
      <c r="AF3" s="1"/>
      <c r="AG3" s="1"/>
      <c r="AH3" s="1"/>
      <c r="AI3" s="1"/>
      <c r="AJ3" s="10"/>
    </row>
    <row r="4" ht="6.0" customHeight="1">
      <c r="A4" s="1"/>
      <c r="B4" s="8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2"/>
      <c r="AB4" s="2"/>
      <c r="AC4" s="1"/>
      <c r="AD4" s="1"/>
      <c r="AE4" s="1"/>
      <c r="AF4" s="1"/>
      <c r="AG4" s="1"/>
      <c r="AH4" s="1"/>
      <c r="AI4" s="1"/>
      <c r="AJ4" s="10"/>
    </row>
    <row r="5" ht="11.25" customHeight="1">
      <c r="A5" s="1"/>
      <c r="B5" s="8"/>
      <c r="C5" s="11" t="s">
        <v>1</v>
      </c>
      <c r="D5" s="12"/>
      <c r="E5" s="12"/>
      <c r="F5" s="12"/>
      <c r="G5" s="12"/>
      <c r="H5" s="13"/>
      <c r="I5" s="14"/>
      <c r="J5" s="15" t="s">
        <v>2</v>
      </c>
      <c r="K5" s="12"/>
      <c r="L5" s="12"/>
      <c r="M5" s="12"/>
      <c r="N5" s="12"/>
      <c r="O5" s="12"/>
      <c r="P5" s="12"/>
      <c r="Q5" s="13"/>
      <c r="R5" s="1"/>
      <c r="S5" s="1"/>
      <c r="T5" s="1"/>
      <c r="U5" s="1"/>
      <c r="V5" s="1"/>
      <c r="W5" s="1"/>
      <c r="X5" s="1"/>
      <c r="Y5" s="1"/>
      <c r="Z5" s="1"/>
      <c r="AA5" s="2"/>
      <c r="AB5" s="2"/>
      <c r="AC5" s="1"/>
      <c r="AD5" s="1"/>
      <c r="AE5" s="1"/>
      <c r="AF5" s="1"/>
      <c r="AG5" s="1"/>
      <c r="AH5" s="1"/>
      <c r="AI5" s="1"/>
      <c r="AJ5" s="10"/>
    </row>
    <row r="6" ht="11.25" customHeight="1">
      <c r="A6" s="1"/>
      <c r="B6" s="8"/>
      <c r="C6" s="1"/>
      <c r="D6" s="16"/>
      <c r="E6" s="17" t="s">
        <v>3</v>
      </c>
      <c r="F6" s="18">
        <v>50.0</v>
      </c>
      <c r="G6" s="19" t="s">
        <v>4</v>
      </c>
      <c r="H6" s="1"/>
      <c r="I6" s="19"/>
      <c r="J6" s="1"/>
      <c r="K6" s="17" t="s">
        <v>5</v>
      </c>
      <c r="L6" s="19" t="s">
        <v>6</v>
      </c>
      <c r="M6" s="20" t="str">
        <f>Computation!H8*1000000/3</f>
        <v>262.0</v>
      </c>
      <c r="N6" s="13"/>
      <c r="O6" s="21" t="s">
        <v>7</v>
      </c>
      <c r="P6" s="1" t="s">
        <v>8</v>
      </c>
      <c r="Q6" s="1"/>
      <c r="R6" s="1"/>
      <c r="S6" s="1"/>
      <c r="T6" s="1"/>
      <c r="U6" s="1"/>
      <c r="V6" s="1"/>
      <c r="W6" s="1"/>
      <c r="X6" s="1"/>
      <c r="Y6" s="1"/>
      <c r="Z6" s="1"/>
      <c r="AA6" s="2"/>
      <c r="AB6" s="2"/>
      <c r="AC6" s="1"/>
      <c r="AD6" s="1"/>
      <c r="AE6" s="1"/>
      <c r="AF6" s="1"/>
      <c r="AG6" s="1"/>
      <c r="AH6" s="1"/>
      <c r="AI6" s="1"/>
      <c r="AJ6" s="10"/>
    </row>
    <row r="7" ht="11.25" customHeight="1">
      <c r="A7" s="1"/>
      <c r="B7" s="8"/>
      <c r="C7" s="1"/>
      <c r="D7" s="16"/>
      <c r="E7" s="17" t="s">
        <v>9</v>
      </c>
      <c r="F7" s="18">
        <v>450.0</v>
      </c>
      <c r="G7" s="19" t="s">
        <v>10</v>
      </c>
      <c r="H7" s="1"/>
      <c r="I7" s="19"/>
      <c r="J7" s="1"/>
      <c r="K7" s="17" t="s">
        <v>11</v>
      </c>
      <c r="L7" s="19" t="s">
        <v>6</v>
      </c>
      <c r="M7" s="22" t="str">
        <f>Computation!H9*1000</f>
        <v>0.0000</v>
      </c>
      <c r="N7" s="13"/>
      <c r="O7" s="21" t="s">
        <v>12</v>
      </c>
      <c r="P7" s="1" t="s">
        <v>13</v>
      </c>
      <c r="Q7" s="1"/>
      <c r="R7" s="1"/>
      <c r="S7" s="1"/>
      <c r="T7" s="1"/>
      <c r="U7" s="1"/>
      <c r="V7" s="1"/>
      <c r="W7" s="1"/>
      <c r="X7" s="1"/>
      <c r="Y7" s="1"/>
      <c r="Z7" s="1"/>
      <c r="AA7" s="2"/>
      <c r="AB7" s="2"/>
      <c r="AC7" s="1"/>
      <c r="AD7" s="1"/>
      <c r="AE7" s="1"/>
      <c r="AF7" s="1"/>
      <c r="AG7" s="1"/>
      <c r="AH7" s="1"/>
      <c r="AI7" s="1"/>
      <c r="AJ7" s="10"/>
    </row>
    <row r="8" ht="11.25" customHeight="1">
      <c r="A8" s="1"/>
      <c r="B8" s="8"/>
      <c r="C8" s="1"/>
      <c r="D8" s="16"/>
      <c r="E8" s="17" t="s">
        <v>14</v>
      </c>
      <c r="F8" s="18">
        <v>50.0</v>
      </c>
      <c r="G8" s="19" t="s">
        <v>15</v>
      </c>
      <c r="H8" s="1"/>
      <c r="I8" s="19"/>
      <c r="J8" s="19" t="s">
        <v>16</v>
      </c>
      <c r="K8" s="19"/>
      <c r="L8" s="19" t="s">
        <v>6</v>
      </c>
      <c r="M8" s="23" t="str">
        <f>F6*1000/F7/SQRT(3)</f>
        <v>64.2</v>
      </c>
      <c r="N8" s="13"/>
      <c r="O8" s="24" t="s">
        <v>17</v>
      </c>
      <c r="P8" s="1" t="s">
        <v>18</v>
      </c>
      <c r="Q8" s="1"/>
      <c r="R8" s="1"/>
      <c r="S8" s="1"/>
      <c r="T8" s="1"/>
      <c r="U8" s="1"/>
      <c r="V8" s="1"/>
      <c r="W8" s="1"/>
      <c r="X8" s="1"/>
      <c r="Y8" s="1"/>
      <c r="Z8" s="1"/>
      <c r="AA8" s="2"/>
      <c r="AB8" s="2"/>
      <c r="AC8" s="1"/>
      <c r="AD8" s="1"/>
      <c r="AE8" s="1"/>
      <c r="AF8" s="1"/>
      <c r="AG8" s="1"/>
      <c r="AH8" s="1"/>
      <c r="AI8" s="1"/>
      <c r="AJ8" s="10"/>
    </row>
    <row r="9" ht="11.25" customHeight="1">
      <c r="A9" s="1"/>
      <c r="B9" s="8"/>
      <c r="C9" s="1"/>
      <c r="D9" s="16"/>
      <c r="E9" s="17" t="s">
        <v>19</v>
      </c>
      <c r="F9" s="18">
        <v>0.0</v>
      </c>
      <c r="G9" s="19" t="s">
        <v>20</v>
      </c>
      <c r="H9" s="1"/>
      <c r="I9" s="19"/>
      <c r="J9" s="1"/>
      <c r="K9" s="17" t="s">
        <v>21</v>
      </c>
      <c r="L9" s="19" t="s">
        <v>6</v>
      </c>
      <c r="M9" s="20" t="str">
        <f>IF(F9=0,"---",1/2/PI()/SQRT(Computation!H8*Computation!H9))</f>
        <v>---</v>
      </c>
      <c r="N9" s="13"/>
      <c r="O9" s="21" t="s">
        <v>15</v>
      </c>
      <c r="P9" s="1" t="s">
        <v>22</v>
      </c>
      <c r="Q9" s="1"/>
      <c r="R9" s="1"/>
      <c r="S9" s="1"/>
      <c r="T9" s="1"/>
      <c r="U9" s="1"/>
      <c r="V9" s="1"/>
      <c r="W9" s="1"/>
      <c r="X9" s="1"/>
      <c r="Y9" s="1"/>
      <c r="Z9" s="1"/>
      <c r="AA9" s="2"/>
      <c r="AB9" s="2"/>
      <c r="AC9" s="1"/>
      <c r="AD9" s="1"/>
      <c r="AE9" s="1"/>
      <c r="AF9" s="1"/>
      <c r="AG9" s="1"/>
      <c r="AH9" s="1"/>
      <c r="AI9" s="1"/>
      <c r="AJ9" s="10"/>
    </row>
    <row r="10" ht="11.25" customHeight="1">
      <c r="A10" s="1"/>
      <c r="B10" s="8"/>
      <c r="C10" s="1"/>
      <c r="D10" s="16"/>
      <c r="E10" s="17"/>
      <c r="F10" s="19"/>
      <c r="G10" s="1"/>
      <c r="H10" s="1"/>
      <c r="I10" s="1"/>
      <c r="J10" s="1"/>
      <c r="K10" s="1"/>
      <c r="L10" s="1"/>
      <c r="M10" s="25"/>
      <c r="N10" s="25"/>
      <c r="O10" s="26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2"/>
      <c r="AB10" s="2"/>
      <c r="AC10" s="1"/>
      <c r="AD10" s="1"/>
      <c r="AE10" s="1"/>
      <c r="AF10" s="1"/>
      <c r="AG10" s="1"/>
      <c r="AH10" s="1"/>
      <c r="AI10" s="1"/>
      <c r="AJ10" s="10"/>
    </row>
    <row r="11" ht="11.25" customHeight="1">
      <c r="A11" s="1"/>
      <c r="B11" s="8"/>
      <c r="C11" s="11" t="s">
        <v>23</v>
      </c>
      <c r="D11" s="12"/>
      <c r="E11" s="12"/>
      <c r="F11" s="12"/>
      <c r="G11" s="12"/>
      <c r="H11" s="13"/>
      <c r="I11" s="14"/>
      <c r="J11" s="1"/>
      <c r="K11" s="17" t="str">
        <f>CONCATENATE("Irms (",F8,"Hz)")</f>
        <v>Irms (50Hz)</v>
      </c>
      <c r="L11" s="19" t="s">
        <v>6</v>
      </c>
      <c r="M11" s="20" t="str">
        <f>Computation!K15</f>
        <v>59.2</v>
      </c>
      <c r="N11" s="13"/>
      <c r="O11" s="21" t="s">
        <v>17</v>
      </c>
      <c r="P11" s="1" t="s">
        <v>24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2"/>
      <c r="AB11" s="2"/>
      <c r="AC11" s="1"/>
      <c r="AD11" s="1"/>
      <c r="AE11" s="1"/>
      <c r="AF11" s="1"/>
      <c r="AG11" s="1"/>
      <c r="AH11" s="1"/>
      <c r="AI11" s="1"/>
      <c r="AJ11" s="10"/>
    </row>
    <row r="12" ht="11.25" customHeight="1">
      <c r="A12" s="1"/>
      <c r="B12" s="8"/>
      <c r="C12" s="1"/>
      <c r="D12" s="27"/>
      <c r="E12" s="17" t="s">
        <v>25</v>
      </c>
      <c r="F12" s="18">
        <v>415.0</v>
      </c>
      <c r="G12" s="19" t="s">
        <v>10</v>
      </c>
      <c r="H12" s="1"/>
      <c r="I12" s="19"/>
      <c r="J12" s="1"/>
      <c r="K12" s="17" t="str">
        <f>CONCATENATE("Irms (",VnFrq,"Hz)")</f>
        <v>Irms (550Hz)</v>
      </c>
      <c r="L12" s="19" t="s">
        <v>6</v>
      </c>
      <c r="M12" s="20" t="str">
        <f>Computation!M15</f>
        <v>31.4</v>
      </c>
      <c r="N12" s="13"/>
      <c r="O12" s="21" t="s">
        <v>17</v>
      </c>
      <c r="P12" s="1" t="s">
        <v>26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  <c r="AB12" s="2"/>
      <c r="AC12" s="1"/>
      <c r="AD12" s="1"/>
      <c r="AE12" s="1"/>
      <c r="AF12" s="1"/>
      <c r="AG12" s="1"/>
      <c r="AH12" s="1"/>
      <c r="AI12" s="1"/>
      <c r="AJ12" s="10"/>
    </row>
    <row r="13" ht="11.25" customHeight="1">
      <c r="A13" s="1"/>
      <c r="B13" s="8"/>
      <c r="C13" s="1"/>
      <c r="D13" s="27"/>
      <c r="E13" s="17" t="s">
        <v>27</v>
      </c>
      <c r="F13" s="18">
        <v>50.0</v>
      </c>
      <c r="G13" s="19" t="s">
        <v>15</v>
      </c>
      <c r="H13" s="1"/>
      <c r="I13" s="19"/>
      <c r="J13" s="1"/>
      <c r="K13" s="17" t="s">
        <v>28</v>
      </c>
      <c r="L13" s="19" t="s">
        <v>6</v>
      </c>
      <c r="M13" s="23" t="str">
        <f>Computation!D15</f>
        <v>67.0</v>
      </c>
      <c r="N13" s="13"/>
      <c r="O13" s="24" t="s">
        <v>17</v>
      </c>
      <c r="P13" s="1" t="s">
        <v>29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  <c r="AB13" s="2"/>
      <c r="AC13" s="1"/>
      <c r="AD13" s="1"/>
      <c r="AE13" s="1"/>
      <c r="AF13" s="1"/>
      <c r="AG13" s="1"/>
      <c r="AH13" s="1"/>
      <c r="AI13" s="1"/>
      <c r="AJ13" s="10"/>
    </row>
    <row r="14" ht="11.25" customHeight="1">
      <c r="A14" s="1"/>
      <c r="B14" s="8"/>
      <c r="C14" s="1"/>
      <c r="D14" s="27"/>
      <c r="E14" s="1"/>
      <c r="F14" s="1"/>
      <c r="G14" s="1"/>
      <c r="H14" s="1"/>
      <c r="I14" s="1"/>
      <c r="J14" s="1"/>
      <c r="K14" s="17" t="s">
        <v>30</v>
      </c>
      <c r="L14" s="19" t="s">
        <v>6</v>
      </c>
      <c r="M14" s="20" t="str">
        <f>Computation!C15</f>
        <v>415.5</v>
      </c>
      <c r="N14" s="13"/>
      <c r="O14" s="21" t="s">
        <v>10</v>
      </c>
      <c r="P14" s="1" t="s">
        <v>31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  <c r="AB14" s="2"/>
      <c r="AC14" s="1"/>
      <c r="AD14" s="1"/>
      <c r="AE14" s="1"/>
      <c r="AF14" s="1"/>
      <c r="AG14" s="1"/>
      <c r="AH14" s="1"/>
      <c r="AI14" s="1"/>
      <c r="AJ14" s="10"/>
    </row>
    <row r="15" ht="11.25" customHeight="1">
      <c r="A15" s="1"/>
      <c r="B15" s="8"/>
      <c r="C15" s="1"/>
      <c r="D15" s="28"/>
      <c r="E15" s="17" t="s">
        <v>32</v>
      </c>
      <c r="F15" s="18">
        <v>20.0</v>
      </c>
      <c r="G15" s="19" t="s">
        <v>10</v>
      </c>
      <c r="H15" s="1"/>
      <c r="I15" s="19"/>
      <c r="J15" s="1"/>
      <c r="K15" s="17" t="s">
        <v>33</v>
      </c>
      <c r="L15" s="19" t="s">
        <v>6</v>
      </c>
      <c r="M15" s="20" t="str">
        <f>Computation!O15</f>
        <v>0.0</v>
      </c>
      <c r="N15" s="13"/>
      <c r="O15" s="21" t="s">
        <v>10</v>
      </c>
      <c r="P15" s="1" t="s">
        <v>34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  <c r="AB15" s="2"/>
      <c r="AC15" s="1"/>
      <c r="AD15" s="1"/>
      <c r="AE15" s="1"/>
      <c r="AF15" s="1"/>
      <c r="AG15" s="1"/>
      <c r="AH15" s="1"/>
      <c r="AI15" s="1"/>
      <c r="AJ15" s="10"/>
    </row>
    <row r="16" ht="11.25" customHeight="1">
      <c r="A16" s="1"/>
      <c r="B16" s="8"/>
      <c r="C16" s="1"/>
      <c r="D16" s="1"/>
      <c r="E16" s="17" t="s">
        <v>35</v>
      </c>
      <c r="F16" s="18">
        <v>0.0</v>
      </c>
      <c r="G16" s="29" t="s">
        <v>36</v>
      </c>
      <c r="H16" s="1"/>
      <c r="I16" s="29"/>
      <c r="J16" s="1"/>
      <c r="K16" s="17" t="s">
        <v>37</v>
      </c>
      <c r="L16" s="19" t="s">
        <v>6</v>
      </c>
      <c r="M16" s="20" t="str">
        <f>Computation!P15</f>
        <v>0.0</v>
      </c>
      <c r="N16" s="13"/>
      <c r="O16" s="21" t="s">
        <v>10</v>
      </c>
      <c r="P16" s="1" t="s">
        <v>38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  <c r="AB16" s="2"/>
      <c r="AC16" s="1"/>
      <c r="AD16" s="1"/>
      <c r="AE16" s="1"/>
      <c r="AF16" s="1"/>
      <c r="AG16" s="1"/>
      <c r="AH16" s="1"/>
      <c r="AI16" s="1"/>
      <c r="AJ16" s="10"/>
    </row>
    <row r="17" ht="11.25" customHeight="1">
      <c r="A17" s="1"/>
      <c r="B17" s="8"/>
      <c r="C17" s="1"/>
      <c r="D17" s="27"/>
      <c r="E17" s="17" t="s">
        <v>39</v>
      </c>
      <c r="F17" s="18">
        <v>550.0</v>
      </c>
      <c r="G17" s="19" t="s">
        <v>15</v>
      </c>
      <c r="H17" s="1"/>
      <c r="I17" s="19"/>
      <c r="J17" s="1"/>
      <c r="K17" s="17" t="s">
        <v>40</v>
      </c>
      <c r="L17" s="19" t="s">
        <v>6</v>
      </c>
      <c r="M17" s="20" t="str">
        <f>Computation!Q15</f>
        <v>0.0</v>
      </c>
      <c r="N17" s="13"/>
      <c r="O17" s="21" t="s">
        <v>10</v>
      </c>
      <c r="P17" s="1" t="s">
        <v>41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  <c r="AB17" s="2"/>
      <c r="AC17" s="1"/>
      <c r="AD17" s="1"/>
      <c r="AE17" s="1"/>
      <c r="AF17" s="1"/>
      <c r="AG17" s="1"/>
      <c r="AH17" s="1"/>
      <c r="AI17" s="1"/>
      <c r="AJ17" s="10"/>
    </row>
    <row r="18" ht="11.25" customHeight="1">
      <c r="A18" s="1"/>
      <c r="B18" s="8"/>
      <c r="C18" s="1"/>
      <c r="D18" s="28"/>
      <c r="E18" s="27"/>
      <c r="F18" s="17"/>
      <c r="G18" s="19"/>
      <c r="H18" s="19"/>
      <c r="I18" s="19"/>
      <c r="J18" s="1"/>
      <c r="K18" s="17" t="s">
        <v>42</v>
      </c>
      <c r="L18" s="19" t="s">
        <v>6</v>
      </c>
      <c r="M18" s="20" t="str">
        <f>Computation!R15</f>
        <v>415.0</v>
      </c>
      <c r="N18" s="13"/>
      <c r="O18" s="21" t="s">
        <v>10</v>
      </c>
      <c r="P18" s="1" t="s">
        <v>43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  <c r="AB18" s="2"/>
      <c r="AC18" s="1"/>
      <c r="AD18" s="1"/>
      <c r="AE18" s="1"/>
      <c r="AF18" s="1"/>
      <c r="AG18" s="1"/>
      <c r="AH18" s="1"/>
      <c r="AI18" s="1"/>
      <c r="AJ18" s="10"/>
    </row>
    <row r="19" ht="15.0" customHeight="1">
      <c r="A19" s="1"/>
      <c r="B19" s="8"/>
      <c r="C19" s="1"/>
      <c r="D19" s="1"/>
      <c r="E19" s="1"/>
      <c r="F19" s="1"/>
      <c r="G19" s="1"/>
      <c r="H19" s="1"/>
      <c r="I19" s="19"/>
      <c r="J19" s="1"/>
      <c r="K19" s="17" t="s">
        <v>44</v>
      </c>
      <c r="L19" s="19" t="s">
        <v>6</v>
      </c>
      <c r="M19" s="20" t="str">
        <f>Computation!S15</f>
        <v>20.0</v>
      </c>
      <c r="N19" s="13"/>
      <c r="O19" s="21" t="s">
        <v>10</v>
      </c>
      <c r="P19" s="1" t="s">
        <v>45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2"/>
      <c r="AB19" s="2"/>
      <c r="AC19" s="1"/>
      <c r="AD19" s="1"/>
      <c r="AE19" s="1"/>
      <c r="AF19" s="1"/>
      <c r="AG19" s="1"/>
      <c r="AH19" s="1"/>
      <c r="AI19" s="1"/>
      <c r="AJ19" s="10"/>
    </row>
    <row r="20" ht="14.25" customHeight="1">
      <c r="A20" s="1"/>
      <c r="B20" s="8"/>
      <c r="C20" s="2"/>
      <c r="D20" s="30" t="s">
        <v>46</v>
      </c>
      <c r="E20" s="31"/>
      <c r="F20" s="31"/>
      <c r="G20" s="31"/>
      <c r="H20" s="32"/>
      <c r="I20" s="19"/>
      <c r="J20" s="1"/>
      <c r="K20" s="17" t="s">
        <v>47</v>
      </c>
      <c r="L20" s="19" t="s">
        <v>6</v>
      </c>
      <c r="M20" s="20" t="str">
        <f>Computation!T15</f>
        <v>415.5</v>
      </c>
      <c r="N20" s="13"/>
      <c r="O20" s="21" t="s">
        <v>10</v>
      </c>
      <c r="P20" s="1" t="s">
        <v>48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2"/>
      <c r="AB20" s="2"/>
      <c r="AC20" s="1"/>
      <c r="AD20" s="1"/>
      <c r="AE20" s="1"/>
      <c r="AF20" s="1"/>
      <c r="AG20" s="1"/>
      <c r="AH20" s="1"/>
      <c r="AI20" s="1"/>
      <c r="AJ20" s="10"/>
    </row>
    <row r="21" ht="14.25" customHeight="1">
      <c r="A21" s="1"/>
      <c r="B21" s="8"/>
      <c r="C21" s="2"/>
      <c r="D21" s="33"/>
      <c r="E21" s="34"/>
      <c r="F21" s="34"/>
      <c r="G21" s="34"/>
      <c r="H21" s="35"/>
      <c r="I21" s="1"/>
      <c r="J21" s="1"/>
      <c r="K21" s="17" t="s">
        <v>49</v>
      </c>
      <c r="L21" s="19" t="s">
        <v>6</v>
      </c>
      <c r="M21" s="20" t="str">
        <f>ABS(Computation!W15)*3/1000</f>
        <v>41.4</v>
      </c>
      <c r="N21" s="13"/>
      <c r="O21" s="21" t="s">
        <v>4</v>
      </c>
      <c r="P21" s="1" t="s">
        <v>50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2"/>
      <c r="AB21" s="2"/>
      <c r="AC21" s="1"/>
      <c r="AD21" s="1"/>
      <c r="AE21" s="1"/>
      <c r="AF21" s="1"/>
      <c r="AG21" s="1"/>
      <c r="AH21" s="1"/>
      <c r="AI21" s="1"/>
      <c r="AJ21" s="10"/>
    </row>
    <row r="22" ht="14.25" customHeight="1">
      <c r="A22" s="1"/>
      <c r="B22" s="8"/>
      <c r="C22" s="2"/>
      <c r="D22" s="36" t="str">
        <f>IF(M13&gt;M8,"Exceeded Icap [rated] !","None")</f>
        <v>Exceeded Icap [rated] !</v>
      </c>
      <c r="E22" s="31"/>
      <c r="F22" s="31"/>
      <c r="G22" s="31"/>
      <c r="H22" s="32"/>
      <c r="I22" s="1"/>
      <c r="J22" s="1"/>
      <c r="K22" s="17" t="s">
        <v>51</v>
      </c>
      <c r="L22" s="19" t="s">
        <v>6</v>
      </c>
      <c r="M22" s="20" t="str">
        <f>F15/M14*100</f>
        <v>4.8</v>
      </c>
      <c r="N22" s="13"/>
      <c r="O22" s="21" t="s">
        <v>20</v>
      </c>
      <c r="P22" s="1" t="s">
        <v>52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2"/>
      <c r="AB22" s="2"/>
      <c r="AC22" s="1"/>
      <c r="AD22" s="1"/>
      <c r="AE22" s="1"/>
      <c r="AF22" s="1"/>
      <c r="AG22" s="1"/>
      <c r="AH22" s="1"/>
      <c r="AI22" s="1"/>
      <c r="AJ22" s="10"/>
    </row>
    <row r="23" ht="14.25" customHeight="1">
      <c r="A23" s="1"/>
      <c r="B23" s="8"/>
      <c r="C23" s="2"/>
      <c r="D23" s="33"/>
      <c r="E23" s="34"/>
      <c r="F23" s="34"/>
      <c r="G23" s="34"/>
      <c r="H23" s="35"/>
      <c r="I23" s="1"/>
      <c r="J23" s="1"/>
      <c r="K23" s="17" t="s">
        <v>53</v>
      </c>
      <c r="L23" s="19" t="s">
        <v>6</v>
      </c>
      <c r="M23" s="20" t="str">
        <f>M12/M13*100</f>
        <v>46.8</v>
      </c>
      <c r="N23" s="13"/>
      <c r="O23" s="21" t="s">
        <v>20</v>
      </c>
      <c r="P23" s="1" t="s">
        <v>54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2"/>
      <c r="AB23" s="2"/>
      <c r="AC23" s="1"/>
      <c r="AD23" s="1"/>
      <c r="AE23" s="1"/>
      <c r="AF23" s="1"/>
      <c r="AG23" s="1"/>
      <c r="AH23" s="1"/>
      <c r="AI23" s="1"/>
      <c r="AJ23" s="10"/>
    </row>
    <row r="24" ht="12.0" customHeight="1">
      <c r="A24" s="1"/>
      <c r="B24" s="37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8"/>
      <c r="AB24" s="38"/>
      <c r="AC24" s="39"/>
      <c r="AD24" s="39"/>
      <c r="AE24" s="39"/>
      <c r="AF24" s="39"/>
      <c r="AG24" s="39"/>
      <c r="AH24" s="39"/>
      <c r="AI24" s="39"/>
      <c r="AJ24" s="40"/>
    </row>
    <row r="25" ht="12.0" customHeight="1">
      <c r="A25" s="1"/>
      <c r="B25" s="1"/>
      <c r="C25" s="2"/>
      <c r="D25" s="28"/>
      <c r="E25" s="1"/>
      <c r="F25" s="1"/>
      <c r="G25" s="1"/>
      <c r="H25" s="1"/>
      <c r="I25" s="41"/>
      <c r="J25" s="4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2"/>
      <c r="AB25" s="2"/>
      <c r="AC25" s="1"/>
      <c r="AD25" s="1"/>
      <c r="AE25" s="1"/>
      <c r="AF25" s="1"/>
      <c r="AG25" s="1"/>
      <c r="AH25" s="1"/>
      <c r="AI25" s="1"/>
      <c r="AJ25" s="1"/>
    </row>
    <row r="26" ht="12.0" hidden="1" customHeight="1">
      <c r="A26" s="1"/>
      <c r="B26" s="1"/>
      <c r="C26" s="2"/>
      <c r="D26" s="28"/>
      <c r="E26" s="1"/>
      <c r="F26" s="1"/>
      <c r="G26" s="1"/>
      <c r="H26" s="1"/>
      <c r="I26" s="41"/>
      <c r="J26" s="1"/>
      <c r="K26" s="1"/>
      <c r="L26" s="1"/>
      <c r="M26" s="1"/>
      <c r="N26" s="1"/>
      <c r="O26" s="1"/>
      <c r="P26" s="1"/>
      <c r="Q26" s="1"/>
      <c r="R26" s="1"/>
      <c r="S26" s="2"/>
      <c r="T26" s="42"/>
      <c r="U26" s="1"/>
      <c r="V26" s="1"/>
      <c r="W26" s="1"/>
      <c r="X26" s="1"/>
      <c r="Y26" s="1"/>
      <c r="Z26" s="1"/>
      <c r="AA26" s="2"/>
      <c r="AB26" s="2"/>
      <c r="AC26" s="1"/>
      <c r="AD26" s="1"/>
      <c r="AE26" s="1"/>
      <c r="AF26" s="1"/>
      <c r="AG26" s="1"/>
      <c r="AH26" s="1"/>
      <c r="AI26" s="1"/>
      <c r="AJ26" s="1"/>
    </row>
    <row r="27" ht="12.0" hidden="1" customHeight="1">
      <c r="A27" s="1"/>
      <c r="B27" s="1"/>
      <c r="C27" s="2"/>
      <c r="D27" s="28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2"/>
      <c r="T27" s="42"/>
      <c r="U27" s="1"/>
      <c r="V27" s="1"/>
      <c r="W27" s="1"/>
      <c r="X27" s="1"/>
      <c r="Y27" s="1"/>
      <c r="Z27" s="1"/>
      <c r="AA27" s="2"/>
      <c r="AB27" s="2"/>
      <c r="AC27" s="1"/>
      <c r="AD27" s="1"/>
      <c r="AE27" s="1"/>
      <c r="AF27" s="1"/>
      <c r="AG27" s="1"/>
      <c r="AH27" s="1"/>
      <c r="AI27" s="1"/>
      <c r="AJ27" s="1"/>
    </row>
    <row r="28" ht="12.0" hidden="1" customHeight="1">
      <c r="A28" s="1"/>
      <c r="B28" s="1"/>
      <c r="C28" s="2"/>
      <c r="D28" s="28"/>
      <c r="E28" s="1"/>
      <c r="F28" s="1"/>
      <c r="G28" s="1"/>
      <c r="H28" s="43"/>
      <c r="I28" s="1"/>
      <c r="J28" s="1"/>
      <c r="K28" s="1"/>
      <c r="L28" s="1"/>
      <c r="M28" s="1"/>
      <c r="N28" s="1"/>
      <c r="O28" s="1"/>
      <c r="P28" s="1"/>
      <c r="Q28" s="1"/>
      <c r="R28" s="1"/>
      <c r="S28" s="2"/>
      <c r="T28" s="1"/>
      <c r="U28" s="29"/>
      <c r="V28" s="1"/>
      <c r="W28" s="1"/>
      <c r="X28" s="1"/>
      <c r="Y28" s="1"/>
      <c r="Z28" s="1"/>
      <c r="AA28" s="2"/>
      <c r="AB28" s="2"/>
      <c r="AC28" s="1"/>
      <c r="AD28" s="1"/>
      <c r="AE28" s="1"/>
      <c r="AF28" s="1"/>
      <c r="AG28" s="1"/>
      <c r="AH28" s="1"/>
      <c r="AI28" s="1"/>
      <c r="AJ28" s="1"/>
    </row>
    <row r="29" ht="12.0" hidden="1" customHeight="1">
      <c r="A29" s="1"/>
      <c r="B29" s="1"/>
      <c r="C29" s="2"/>
      <c r="D29" s="28"/>
      <c r="E29" s="1"/>
      <c r="F29" s="1"/>
      <c r="G29" s="1"/>
      <c r="H29" s="43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2"/>
      <c r="AB29" s="2"/>
      <c r="AC29" s="1"/>
      <c r="AD29" s="1"/>
      <c r="AE29" s="1"/>
      <c r="AF29" s="1"/>
      <c r="AG29" s="1"/>
      <c r="AH29" s="1"/>
      <c r="AI29" s="1"/>
      <c r="AJ29" s="1"/>
    </row>
    <row r="30" ht="12.0" hidden="1" customHeight="1">
      <c r="A30" s="1"/>
      <c r="B30" s="1"/>
      <c r="C30" s="2"/>
      <c r="D30" s="28"/>
      <c r="E30" s="1"/>
      <c r="F30" s="1"/>
      <c r="G30" s="1"/>
      <c r="H30" s="1"/>
      <c r="I30" s="43"/>
      <c r="J30" s="43"/>
      <c r="K30" s="1"/>
      <c r="L30" s="27"/>
      <c r="M30" s="44"/>
      <c r="N30" s="19"/>
      <c r="O30" s="2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2"/>
      <c r="AB30" s="2"/>
      <c r="AC30" s="1"/>
      <c r="AD30" s="1"/>
      <c r="AE30" s="1"/>
      <c r="AF30" s="1"/>
      <c r="AG30" s="1"/>
      <c r="AH30" s="1"/>
      <c r="AI30" s="1"/>
      <c r="AJ30" s="1"/>
    </row>
    <row r="31" ht="12.0" hidden="1" customHeight="1">
      <c r="A31" s="1"/>
      <c r="B31" s="1"/>
      <c r="C31" s="2"/>
      <c r="D31" s="28"/>
      <c r="E31" s="1"/>
      <c r="F31" s="1"/>
      <c r="G31" s="1"/>
      <c r="H31" s="1"/>
      <c r="I31" s="43"/>
      <c r="J31" s="43"/>
      <c r="K31" s="1"/>
      <c r="L31" s="2"/>
      <c r="M31" s="45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2"/>
      <c r="AB31" s="2"/>
      <c r="AC31" s="1"/>
      <c r="AD31" s="1"/>
      <c r="AE31" s="1"/>
      <c r="AF31" s="1"/>
      <c r="AG31" s="1"/>
      <c r="AH31" s="1"/>
      <c r="AI31" s="1"/>
      <c r="AJ31" s="1"/>
    </row>
    <row r="32" ht="12.0" hidden="1" customHeight="1">
      <c r="A32" s="1"/>
      <c r="B32" s="1"/>
      <c r="C32" s="2"/>
      <c r="D32" s="28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2"/>
      <c r="AB32" s="2"/>
      <c r="AC32" s="1"/>
      <c r="AD32" s="1"/>
      <c r="AE32" s="1"/>
      <c r="AF32" s="1"/>
      <c r="AG32" s="1"/>
      <c r="AH32" s="1"/>
      <c r="AI32" s="1"/>
      <c r="AJ32" s="1"/>
    </row>
    <row r="33" ht="12.0" hidden="1" customHeight="1">
      <c r="A33" s="1"/>
      <c r="B33" s="1"/>
      <c r="C33" s="2"/>
      <c r="D33" s="28"/>
      <c r="E33" s="1"/>
      <c r="F33" s="1"/>
      <c r="G33" s="1"/>
      <c r="H33" s="1"/>
      <c r="I33" s="1"/>
      <c r="J33" s="1"/>
      <c r="K33" s="1"/>
      <c r="L33" s="1"/>
      <c r="M33" s="1"/>
      <c r="N33" s="1"/>
      <c r="O33" s="2"/>
      <c r="P33" s="2"/>
      <c r="Q33" s="1"/>
      <c r="R33" s="1"/>
      <c r="S33" s="1"/>
      <c r="T33" s="1"/>
      <c r="U33" s="1"/>
      <c r="V33" s="1"/>
      <c r="W33" s="1"/>
      <c r="X33" s="1"/>
      <c r="Y33" s="1"/>
      <c r="Z33" s="1"/>
      <c r="AA33" s="2"/>
      <c r="AB33" s="2"/>
      <c r="AC33" s="1"/>
      <c r="AD33" s="1"/>
      <c r="AE33" s="1"/>
      <c r="AF33" s="1"/>
      <c r="AG33" s="1"/>
      <c r="AH33" s="1"/>
      <c r="AI33" s="1"/>
      <c r="AJ33" s="1"/>
    </row>
    <row r="34" ht="12.0" hidden="1" customHeight="1">
      <c r="A34" s="1"/>
      <c r="B34" s="1"/>
      <c r="C34" s="2"/>
      <c r="D34" s="28"/>
      <c r="E34" s="1"/>
      <c r="F34" s="1"/>
      <c r="G34" s="1"/>
      <c r="H34" s="1"/>
      <c r="I34" s="1"/>
      <c r="J34" s="1"/>
      <c r="K34" s="1"/>
      <c r="L34" s="1"/>
      <c r="M34" s="1"/>
      <c r="N34" s="1"/>
      <c r="O34" s="2"/>
      <c r="P34" s="2"/>
      <c r="Q34" s="1"/>
      <c r="R34" s="1"/>
      <c r="S34" s="1"/>
      <c r="T34" s="1"/>
      <c r="U34" s="1"/>
      <c r="V34" s="1"/>
      <c r="W34" s="1"/>
      <c r="X34" s="1"/>
      <c r="Y34" s="1"/>
      <c r="Z34" s="1"/>
      <c r="AA34" s="2"/>
      <c r="AB34" s="2"/>
      <c r="AC34" s="1"/>
      <c r="AD34" s="1"/>
      <c r="AE34" s="1"/>
      <c r="AF34" s="1"/>
      <c r="AG34" s="1"/>
      <c r="AH34" s="1"/>
      <c r="AI34" s="1"/>
      <c r="AJ34" s="1"/>
    </row>
    <row r="35" ht="12.0" hidden="1" customHeight="1">
      <c r="A35" s="1"/>
      <c r="B35" s="1"/>
      <c r="C35" s="2"/>
      <c r="D35" s="28"/>
      <c r="E35" s="27"/>
      <c r="F35" s="1"/>
      <c r="G35" s="1"/>
      <c r="H35" s="46"/>
      <c r="I35" s="46"/>
      <c r="J35" s="46"/>
      <c r="K35" s="46"/>
      <c r="L35" s="46"/>
      <c r="M35" s="46"/>
      <c r="N35" s="46"/>
      <c r="O35" s="1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1"/>
      <c r="AD35" s="1"/>
      <c r="AE35" s="1"/>
      <c r="AF35" s="1"/>
      <c r="AG35" s="1"/>
      <c r="AH35" s="1"/>
      <c r="AI35" s="1"/>
      <c r="AJ35" s="1"/>
    </row>
    <row r="36" ht="12.0" hidden="1" customHeight="1">
      <c r="A36" s="1"/>
      <c r="B36" s="1"/>
      <c r="C36" s="47"/>
      <c r="D36" s="2"/>
      <c r="E36" s="48"/>
      <c r="G36" s="1"/>
      <c r="H36" s="48"/>
      <c r="J36" s="48"/>
      <c r="L36" s="1"/>
      <c r="M36" s="48"/>
      <c r="O36" s="48"/>
      <c r="Q36" s="48"/>
      <c r="S36" s="48"/>
      <c r="U36" s="48"/>
      <c r="W36" s="49"/>
      <c r="X36" s="49"/>
      <c r="Y36" s="49"/>
      <c r="Z36" s="49"/>
      <c r="AA36" s="49"/>
      <c r="AB36" s="49"/>
      <c r="AC36" s="50"/>
      <c r="AD36" s="2"/>
      <c r="AE36" s="2"/>
      <c r="AF36" s="2"/>
      <c r="AG36" s="2"/>
      <c r="AH36" s="2"/>
      <c r="AI36" s="1"/>
      <c r="AJ36" s="1"/>
    </row>
    <row r="37" ht="11.25" hidden="1" customHeight="1">
      <c r="A37" s="1"/>
      <c r="B37" s="1"/>
      <c r="D37" s="2"/>
      <c r="E37" s="2"/>
      <c r="F37" s="2"/>
      <c r="G37" s="1"/>
      <c r="H37" s="2"/>
      <c r="I37" s="2"/>
      <c r="J37" s="2"/>
      <c r="K37" s="2"/>
      <c r="L37" s="1"/>
      <c r="M37" s="2"/>
      <c r="N37" s="2"/>
      <c r="O37" s="2"/>
      <c r="P37" s="2"/>
      <c r="Q37" s="51"/>
      <c r="R37" s="2"/>
      <c r="S37" s="51"/>
      <c r="T37" s="2"/>
      <c r="U37" s="2"/>
      <c r="V37" s="2"/>
      <c r="W37" s="2"/>
      <c r="X37" s="2"/>
      <c r="Y37" s="2"/>
      <c r="Z37" s="1"/>
      <c r="AA37" s="2"/>
      <c r="AB37" s="2"/>
      <c r="AC37" s="2"/>
      <c r="AD37" s="1"/>
      <c r="AE37" s="1"/>
      <c r="AF37" s="1"/>
      <c r="AG37" s="1"/>
      <c r="AH37" s="1"/>
      <c r="AI37" s="1"/>
      <c r="AJ37" s="1"/>
    </row>
    <row r="38" ht="11.25" hidden="1" customHeight="1">
      <c r="A38" s="1"/>
      <c r="B38" s="1"/>
      <c r="C38" s="2"/>
      <c r="D38" s="51"/>
      <c r="E38" s="45"/>
      <c r="F38" s="45"/>
      <c r="G38" s="1"/>
      <c r="H38" s="45"/>
      <c r="I38" s="45"/>
      <c r="J38" s="50"/>
      <c r="K38" s="50"/>
      <c r="L38" s="1"/>
      <c r="M38" s="51"/>
      <c r="N38" s="51"/>
      <c r="O38" s="45"/>
      <c r="P38" s="45"/>
      <c r="Q38" s="45"/>
      <c r="R38" s="45"/>
      <c r="S38" s="45"/>
      <c r="T38" s="50"/>
      <c r="U38" s="51"/>
      <c r="V38" s="51"/>
      <c r="W38" s="50"/>
      <c r="X38" s="50"/>
      <c r="Y38" s="50"/>
      <c r="Z38" s="50"/>
      <c r="AA38" s="50"/>
      <c r="AB38" s="45"/>
      <c r="AC38" s="50"/>
      <c r="AD38" s="50"/>
      <c r="AE38" s="50"/>
      <c r="AF38" s="50"/>
      <c r="AG38" s="50"/>
      <c r="AH38" s="50"/>
      <c r="AI38" s="1"/>
      <c r="AJ38" s="1"/>
    </row>
    <row r="39" ht="11.25" hidden="1" customHeight="1">
      <c r="A39" s="1"/>
      <c r="B39" s="1"/>
      <c r="C39" s="2"/>
      <c r="D39" s="51"/>
      <c r="E39" s="45"/>
      <c r="F39" s="45"/>
      <c r="G39" s="1"/>
      <c r="H39" s="45"/>
      <c r="I39" s="45"/>
      <c r="J39" s="50"/>
      <c r="K39" s="50"/>
      <c r="L39" s="1"/>
      <c r="M39" s="51"/>
      <c r="N39" s="51"/>
      <c r="O39" s="45"/>
      <c r="P39" s="45"/>
      <c r="Q39" s="45"/>
      <c r="R39" s="45"/>
      <c r="S39" s="45"/>
      <c r="T39" s="50"/>
      <c r="U39" s="51"/>
      <c r="V39" s="51"/>
      <c r="W39" s="50"/>
      <c r="X39" s="50"/>
      <c r="Y39" s="50"/>
      <c r="Z39" s="50"/>
      <c r="AA39" s="50"/>
      <c r="AB39" s="45"/>
      <c r="AC39" s="50"/>
      <c r="AD39" s="50"/>
      <c r="AE39" s="50"/>
      <c r="AF39" s="50"/>
      <c r="AG39" s="50"/>
      <c r="AH39" s="50"/>
      <c r="AI39" s="1"/>
      <c r="AJ39" s="1"/>
    </row>
    <row r="40" ht="11.25" hidden="1" customHeight="1">
      <c r="A40" s="1"/>
      <c r="B40" s="1"/>
      <c r="C40" s="2"/>
      <c r="D40" s="51"/>
      <c r="E40" s="45"/>
      <c r="F40" s="45"/>
      <c r="G40" s="1"/>
      <c r="H40" s="45"/>
      <c r="I40" s="45"/>
      <c r="J40" s="50"/>
      <c r="K40" s="50"/>
      <c r="L40" s="1"/>
      <c r="M40" s="51"/>
      <c r="N40" s="51"/>
      <c r="O40" s="45"/>
      <c r="P40" s="45"/>
      <c r="Q40" s="45"/>
      <c r="R40" s="45"/>
      <c r="S40" s="45"/>
      <c r="T40" s="50"/>
      <c r="U40" s="51"/>
      <c r="V40" s="51"/>
      <c r="W40" s="50"/>
      <c r="X40" s="50"/>
      <c r="Y40" s="50"/>
      <c r="Z40" s="50"/>
      <c r="AA40" s="50"/>
      <c r="AB40" s="45"/>
      <c r="AC40" s="50"/>
      <c r="AD40" s="50"/>
      <c r="AE40" s="50"/>
      <c r="AF40" s="50"/>
      <c r="AG40" s="50"/>
      <c r="AH40" s="50"/>
      <c r="AI40" s="1"/>
      <c r="AJ40" s="1"/>
    </row>
    <row r="41" ht="11.25" hidden="1" customHeight="1">
      <c r="A41" s="1"/>
      <c r="B41" s="1"/>
      <c r="C41" s="2"/>
      <c r="D41" s="51"/>
      <c r="E41" s="45"/>
      <c r="F41" s="45"/>
      <c r="G41" s="1"/>
      <c r="H41" s="45"/>
      <c r="I41" s="45"/>
      <c r="J41" s="50"/>
      <c r="K41" s="50"/>
      <c r="L41" s="1"/>
      <c r="M41" s="51"/>
      <c r="N41" s="51"/>
      <c r="O41" s="45"/>
      <c r="P41" s="45"/>
      <c r="Q41" s="45"/>
      <c r="R41" s="45"/>
      <c r="S41" s="45"/>
      <c r="T41" s="50"/>
      <c r="U41" s="51"/>
      <c r="V41" s="51"/>
      <c r="W41" s="50"/>
      <c r="X41" s="50"/>
      <c r="Y41" s="50"/>
      <c r="Z41" s="50"/>
      <c r="AA41" s="50"/>
      <c r="AB41" s="45"/>
      <c r="AC41" s="50"/>
      <c r="AD41" s="50"/>
      <c r="AE41" s="50"/>
      <c r="AF41" s="50"/>
      <c r="AG41" s="50"/>
      <c r="AH41" s="50"/>
      <c r="AI41" s="1"/>
      <c r="AJ41" s="1"/>
    </row>
    <row r="42" ht="11.25" hidden="1" customHeight="1">
      <c r="A42" s="1"/>
      <c r="B42" s="1"/>
      <c r="C42" s="2"/>
      <c r="D42" s="51"/>
      <c r="E42" s="45"/>
      <c r="F42" s="45"/>
      <c r="G42" s="1"/>
      <c r="H42" s="45"/>
      <c r="I42" s="45"/>
      <c r="J42" s="50"/>
      <c r="K42" s="50"/>
      <c r="L42" s="1"/>
      <c r="M42" s="51"/>
      <c r="N42" s="51"/>
      <c r="O42" s="45"/>
      <c r="P42" s="45"/>
      <c r="Q42" s="45"/>
      <c r="R42" s="45"/>
      <c r="S42" s="45"/>
      <c r="T42" s="50"/>
      <c r="U42" s="51"/>
      <c r="V42" s="51"/>
      <c r="W42" s="50"/>
      <c r="X42" s="50"/>
      <c r="Y42" s="50"/>
      <c r="Z42" s="50"/>
      <c r="AA42" s="50"/>
      <c r="AB42" s="45"/>
      <c r="AC42" s="50"/>
      <c r="AD42" s="50"/>
      <c r="AE42" s="50"/>
      <c r="AF42" s="50"/>
      <c r="AG42" s="50"/>
      <c r="AH42" s="50"/>
      <c r="AI42" s="1"/>
      <c r="AJ42" s="1"/>
    </row>
    <row r="43" ht="11.25" hidden="1" customHeight="1">
      <c r="A43" s="1"/>
      <c r="B43" s="1"/>
      <c r="C43" s="2"/>
      <c r="D43" s="51"/>
      <c r="E43" s="45"/>
      <c r="F43" s="45"/>
      <c r="G43" s="1"/>
      <c r="H43" s="45"/>
      <c r="I43" s="45"/>
      <c r="J43" s="50"/>
      <c r="K43" s="50"/>
      <c r="L43" s="1"/>
      <c r="M43" s="51"/>
      <c r="N43" s="51"/>
      <c r="O43" s="45"/>
      <c r="P43" s="45"/>
      <c r="Q43" s="45"/>
      <c r="R43" s="45"/>
      <c r="S43" s="45"/>
      <c r="T43" s="50"/>
      <c r="U43" s="51"/>
      <c r="V43" s="51"/>
      <c r="W43" s="50"/>
      <c r="X43" s="50"/>
      <c r="Y43" s="50"/>
      <c r="Z43" s="50"/>
      <c r="AA43" s="50"/>
      <c r="AB43" s="45"/>
      <c r="AC43" s="50"/>
      <c r="AD43" s="50"/>
      <c r="AE43" s="50"/>
      <c r="AF43" s="50"/>
      <c r="AG43" s="50"/>
      <c r="AH43" s="50"/>
      <c r="AI43" s="1"/>
      <c r="AJ43" s="1"/>
    </row>
    <row r="44" ht="11.25" hidden="1" customHeight="1">
      <c r="A44" s="1"/>
      <c r="B44" s="1"/>
      <c r="C44" s="2"/>
      <c r="D44" s="51"/>
      <c r="E44" s="45"/>
      <c r="F44" s="45"/>
      <c r="G44" s="1"/>
      <c r="H44" s="45"/>
      <c r="I44" s="45"/>
      <c r="J44" s="50"/>
      <c r="K44" s="50"/>
      <c r="L44" s="1"/>
      <c r="M44" s="51"/>
      <c r="N44" s="51"/>
      <c r="O44" s="45"/>
      <c r="P44" s="45"/>
      <c r="Q44" s="45"/>
      <c r="R44" s="45"/>
      <c r="S44" s="45"/>
      <c r="T44" s="50"/>
      <c r="U44" s="51"/>
      <c r="V44" s="51"/>
      <c r="W44" s="50"/>
      <c r="X44" s="50"/>
      <c r="Y44" s="50"/>
      <c r="Z44" s="50"/>
      <c r="AA44" s="50"/>
      <c r="AB44" s="45"/>
      <c r="AC44" s="50"/>
      <c r="AD44" s="50"/>
      <c r="AE44" s="50"/>
      <c r="AF44" s="50"/>
      <c r="AG44" s="50"/>
      <c r="AH44" s="50"/>
      <c r="AI44" s="1"/>
      <c r="AJ44" s="1"/>
    </row>
    <row r="45" ht="11.25" hidden="1" customHeight="1">
      <c r="A45" s="1"/>
      <c r="B45" s="1"/>
      <c r="C45" s="2"/>
      <c r="D45" s="51"/>
      <c r="E45" s="45"/>
      <c r="F45" s="45"/>
      <c r="G45" s="1"/>
      <c r="H45" s="45"/>
      <c r="I45" s="45"/>
      <c r="J45" s="50"/>
      <c r="K45" s="50"/>
      <c r="L45" s="1"/>
      <c r="M45" s="51"/>
      <c r="N45" s="51"/>
      <c r="O45" s="45"/>
      <c r="P45" s="45"/>
      <c r="Q45" s="45"/>
      <c r="R45" s="45"/>
      <c r="S45" s="45"/>
      <c r="T45" s="50"/>
      <c r="U45" s="51"/>
      <c r="V45" s="51"/>
      <c r="W45" s="50"/>
      <c r="X45" s="50"/>
      <c r="Y45" s="50"/>
      <c r="Z45" s="50"/>
      <c r="AA45" s="50"/>
      <c r="AB45" s="45"/>
      <c r="AC45" s="50"/>
      <c r="AD45" s="50"/>
      <c r="AE45" s="50"/>
      <c r="AF45" s="50"/>
      <c r="AG45" s="50"/>
      <c r="AH45" s="50"/>
      <c r="AI45" s="1"/>
      <c r="AJ45" s="1"/>
    </row>
    <row r="46" ht="11.25" hidden="1" customHeight="1">
      <c r="A46" s="1"/>
      <c r="B46" s="1"/>
      <c r="C46" s="2"/>
      <c r="D46" s="51"/>
      <c r="E46" s="45"/>
      <c r="F46" s="45"/>
      <c r="G46" s="1"/>
      <c r="H46" s="45"/>
      <c r="I46" s="45"/>
      <c r="J46" s="50"/>
      <c r="K46" s="50"/>
      <c r="L46" s="1"/>
      <c r="M46" s="51"/>
      <c r="N46" s="51"/>
      <c r="O46" s="45"/>
      <c r="P46" s="45"/>
      <c r="Q46" s="45"/>
      <c r="R46" s="45"/>
      <c r="S46" s="45"/>
      <c r="T46" s="50"/>
      <c r="U46" s="51"/>
      <c r="V46" s="51"/>
      <c r="W46" s="50"/>
      <c r="X46" s="50"/>
      <c r="Y46" s="50"/>
      <c r="Z46" s="50"/>
      <c r="AA46" s="50"/>
      <c r="AB46" s="45"/>
      <c r="AC46" s="50"/>
      <c r="AD46" s="50"/>
      <c r="AE46" s="50"/>
      <c r="AF46" s="50"/>
      <c r="AG46" s="50"/>
      <c r="AH46" s="50"/>
      <c r="AI46" s="1"/>
      <c r="AJ46" s="1"/>
    </row>
    <row r="47" ht="11.25" hidden="1" customHeight="1">
      <c r="A47" s="1"/>
      <c r="B47" s="1"/>
      <c r="C47" s="2"/>
      <c r="D47" s="51"/>
      <c r="E47" s="45"/>
      <c r="F47" s="45"/>
      <c r="G47" s="1"/>
      <c r="H47" s="45"/>
      <c r="I47" s="45"/>
      <c r="J47" s="50"/>
      <c r="K47" s="50"/>
      <c r="L47" s="1"/>
      <c r="M47" s="51"/>
      <c r="N47" s="51"/>
      <c r="O47" s="45"/>
      <c r="P47" s="45"/>
      <c r="Q47" s="45"/>
      <c r="R47" s="45"/>
      <c r="S47" s="45"/>
      <c r="T47" s="50"/>
      <c r="U47" s="51"/>
      <c r="V47" s="51"/>
      <c r="W47" s="50"/>
      <c r="X47" s="50"/>
      <c r="Y47" s="50"/>
      <c r="Z47" s="50"/>
      <c r="AA47" s="50"/>
      <c r="AB47" s="45"/>
      <c r="AC47" s="50"/>
      <c r="AD47" s="50"/>
      <c r="AE47" s="50"/>
      <c r="AF47" s="50"/>
      <c r="AG47" s="50"/>
      <c r="AH47" s="50"/>
      <c r="AI47" s="1"/>
      <c r="AJ47" s="1"/>
    </row>
    <row r="48" ht="11.25" hidden="1" customHeight="1">
      <c r="A48" s="1"/>
      <c r="B48" s="1"/>
      <c r="C48" s="2"/>
      <c r="D48" s="51"/>
      <c r="E48" s="45"/>
      <c r="F48" s="45"/>
      <c r="G48" s="1"/>
      <c r="H48" s="45"/>
      <c r="I48" s="45"/>
      <c r="J48" s="50"/>
      <c r="K48" s="50"/>
      <c r="L48" s="1"/>
      <c r="M48" s="51"/>
      <c r="N48" s="51"/>
      <c r="O48" s="45"/>
      <c r="P48" s="45"/>
      <c r="Q48" s="45"/>
      <c r="R48" s="45"/>
      <c r="S48" s="45"/>
      <c r="T48" s="50"/>
      <c r="U48" s="51"/>
      <c r="V48" s="51"/>
      <c r="W48" s="50"/>
      <c r="X48" s="50"/>
      <c r="Y48" s="50"/>
      <c r="Z48" s="50"/>
      <c r="AA48" s="50"/>
      <c r="AB48" s="45"/>
      <c r="AC48" s="50"/>
      <c r="AD48" s="50"/>
      <c r="AE48" s="50"/>
      <c r="AF48" s="50"/>
      <c r="AG48" s="50"/>
      <c r="AH48" s="50"/>
      <c r="AI48" s="1"/>
      <c r="AJ48" s="1"/>
    </row>
    <row r="49" ht="11.25" hidden="1" customHeight="1">
      <c r="A49" s="1"/>
      <c r="B49" s="1"/>
      <c r="C49" s="2"/>
      <c r="D49" s="51"/>
      <c r="E49" s="45"/>
      <c r="F49" s="45"/>
      <c r="G49" s="1"/>
      <c r="H49" s="45"/>
      <c r="I49" s="45"/>
      <c r="J49" s="50"/>
      <c r="K49" s="50"/>
      <c r="L49" s="1"/>
      <c r="M49" s="51"/>
      <c r="N49" s="51"/>
      <c r="O49" s="45"/>
      <c r="P49" s="45"/>
      <c r="Q49" s="45"/>
      <c r="R49" s="45"/>
      <c r="S49" s="45"/>
      <c r="T49" s="50"/>
      <c r="U49" s="51"/>
      <c r="V49" s="51"/>
      <c r="W49" s="50"/>
      <c r="X49" s="50"/>
      <c r="Y49" s="50"/>
      <c r="Z49" s="50"/>
      <c r="AA49" s="50"/>
      <c r="AB49" s="45"/>
      <c r="AC49" s="50"/>
      <c r="AD49" s="50"/>
      <c r="AE49" s="50"/>
      <c r="AF49" s="50"/>
      <c r="AG49" s="50"/>
      <c r="AH49" s="50"/>
      <c r="AI49" s="1"/>
      <c r="AJ49" s="1"/>
    </row>
    <row r="50" ht="11.25" hidden="1" customHeight="1">
      <c r="A50" s="1"/>
      <c r="B50" s="1"/>
      <c r="C50" s="2"/>
      <c r="D50" s="51"/>
      <c r="E50" s="45"/>
      <c r="F50" s="45"/>
      <c r="G50" s="1"/>
      <c r="H50" s="45"/>
      <c r="I50" s="45"/>
      <c r="J50" s="50"/>
      <c r="K50" s="50"/>
      <c r="L50" s="1"/>
      <c r="M50" s="51"/>
      <c r="N50" s="51"/>
      <c r="O50" s="45"/>
      <c r="P50" s="45"/>
      <c r="Q50" s="45"/>
      <c r="R50" s="45"/>
      <c r="S50" s="45"/>
      <c r="T50" s="50"/>
      <c r="U50" s="51"/>
      <c r="V50" s="51"/>
      <c r="W50" s="50"/>
      <c r="X50" s="50"/>
      <c r="Y50" s="50"/>
      <c r="Z50" s="50"/>
      <c r="AA50" s="50"/>
      <c r="AB50" s="45"/>
      <c r="AC50" s="50"/>
      <c r="AD50" s="50"/>
      <c r="AE50" s="50"/>
      <c r="AF50" s="50"/>
      <c r="AG50" s="50"/>
      <c r="AH50" s="50"/>
      <c r="AI50" s="1"/>
      <c r="AJ50" s="1"/>
    </row>
    <row r="51" ht="11.25" hidden="1" customHeight="1">
      <c r="A51" s="1"/>
      <c r="B51" s="1"/>
      <c r="C51" s="2"/>
      <c r="D51" s="51"/>
      <c r="E51" s="45"/>
      <c r="F51" s="45"/>
      <c r="G51" s="1"/>
      <c r="H51" s="45"/>
      <c r="I51" s="45"/>
      <c r="J51" s="50"/>
      <c r="K51" s="50"/>
      <c r="L51" s="1"/>
      <c r="M51" s="51"/>
      <c r="N51" s="51"/>
      <c r="O51" s="45"/>
      <c r="P51" s="45"/>
      <c r="Q51" s="45"/>
      <c r="R51" s="45"/>
      <c r="S51" s="45"/>
      <c r="T51" s="50"/>
      <c r="U51" s="51"/>
      <c r="V51" s="51"/>
      <c r="W51" s="50"/>
      <c r="X51" s="50"/>
      <c r="Y51" s="50"/>
      <c r="Z51" s="50"/>
      <c r="AA51" s="50"/>
      <c r="AB51" s="45"/>
      <c r="AC51" s="50"/>
      <c r="AD51" s="50"/>
      <c r="AE51" s="50"/>
      <c r="AF51" s="50"/>
      <c r="AG51" s="50"/>
      <c r="AH51" s="50"/>
      <c r="AI51" s="1"/>
      <c r="AJ51" s="1"/>
    </row>
    <row r="52" ht="11.25" hidden="1" customHeight="1">
      <c r="A52" s="1"/>
      <c r="B52" s="1"/>
      <c r="C52" s="2"/>
      <c r="D52" s="51"/>
      <c r="E52" s="45"/>
      <c r="F52" s="45"/>
      <c r="G52" s="1"/>
      <c r="H52" s="45"/>
      <c r="I52" s="45"/>
      <c r="J52" s="50"/>
      <c r="K52" s="50"/>
      <c r="L52" s="1"/>
      <c r="M52" s="51"/>
      <c r="N52" s="51"/>
      <c r="O52" s="45"/>
      <c r="P52" s="45"/>
      <c r="Q52" s="45"/>
      <c r="R52" s="45"/>
      <c r="S52" s="45"/>
      <c r="T52" s="50"/>
      <c r="U52" s="51"/>
      <c r="V52" s="51"/>
      <c r="W52" s="50"/>
      <c r="X52" s="50"/>
      <c r="Y52" s="50"/>
      <c r="Z52" s="50"/>
      <c r="AA52" s="50"/>
      <c r="AB52" s="45"/>
      <c r="AC52" s="50"/>
      <c r="AD52" s="50"/>
      <c r="AE52" s="50"/>
      <c r="AF52" s="50"/>
      <c r="AG52" s="50"/>
      <c r="AH52" s="50"/>
      <c r="AI52" s="1"/>
      <c r="AJ52" s="1"/>
    </row>
    <row r="53" ht="11.25" hidden="1" customHeight="1">
      <c r="A53" s="1"/>
      <c r="B53" s="1"/>
      <c r="C53" s="2"/>
      <c r="D53" s="51"/>
      <c r="E53" s="45"/>
      <c r="F53" s="45"/>
      <c r="G53" s="1"/>
      <c r="H53" s="45"/>
      <c r="I53" s="45"/>
      <c r="J53" s="50"/>
      <c r="K53" s="50"/>
      <c r="L53" s="1"/>
      <c r="M53" s="51"/>
      <c r="N53" s="51"/>
      <c r="O53" s="45"/>
      <c r="P53" s="45"/>
      <c r="Q53" s="45"/>
      <c r="R53" s="45"/>
      <c r="S53" s="45"/>
      <c r="T53" s="50"/>
      <c r="U53" s="51"/>
      <c r="V53" s="51"/>
      <c r="W53" s="50"/>
      <c r="X53" s="50"/>
      <c r="Y53" s="50"/>
      <c r="Z53" s="50"/>
      <c r="AA53" s="50"/>
      <c r="AB53" s="45"/>
      <c r="AC53" s="50"/>
      <c r="AD53" s="50"/>
      <c r="AE53" s="50"/>
      <c r="AF53" s="50"/>
      <c r="AG53" s="50"/>
      <c r="AH53" s="50"/>
      <c r="AI53" s="1"/>
      <c r="AJ53" s="1"/>
    </row>
    <row r="54" ht="11.25" hidden="1" customHeight="1">
      <c r="A54" s="1"/>
      <c r="B54" s="1"/>
      <c r="C54" s="2"/>
      <c r="D54" s="51"/>
      <c r="E54" s="45"/>
      <c r="F54" s="45"/>
      <c r="G54" s="1"/>
      <c r="H54" s="45"/>
      <c r="I54" s="45"/>
      <c r="J54" s="50"/>
      <c r="K54" s="50"/>
      <c r="L54" s="1"/>
      <c r="M54" s="51"/>
      <c r="N54" s="51"/>
      <c r="O54" s="45"/>
      <c r="P54" s="45"/>
      <c r="Q54" s="45"/>
      <c r="R54" s="45"/>
      <c r="S54" s="45"/>
      <c r="T54" s="50"/>
      <c r="U54" s="51"/>
      <c r="V54" s="51"/>
      <c r="W54" s="50"/>
      <c r="X54" s="50"/>
      <c r="Y54" s="50"/>
      <c r="Z54" s="50"/>
      <c r="AA54" s="50"/>
      <c r="AB54" s="45"/>
      <c r="AC54" s="50"/>
      <c r="AD54" s="50"/>
      <c r="AE54" s="50"/>
      <c r="AF54" s="50"/>
      <c r="AG54" s="50"/>
      <c r="AH54" s="50"/>
      <c r="AI54" s="1"/>
      <c r="AJ54" s="1"/>
    </row>
    <row r="55" ht="11.25" hidden="1" customHeight="1">
      <c r="A55" s="1"/>
      <c r="B55" s="1"/>
      <c r="C55" s="2"/>
      <c r="D55" s="51"/>
      <c r="E55" s="45"/>
      <c r="F55" s="45"/>
      <c r="G55" s="1"/>
      <c r="H55" s="45"/>
      <c r="I55" s="45"/>
      <c r="J55" s="50"/>
      <c r="K55" s="50"/>
      <c r="L55" s="1"/>
      <c r="M55" s="51"/>
      <c r="N55" s="51"/>
      <c r="O55" s="45"/>
      <c r="P55" s="45"/>
      <c r="Q55" s="45"/>
      <c r="R55" s="45"/>
      <c r="S55" s="45"/>
      <c r="T55" s="50"/>
      <c r="U55" s="51"/>
      <c r="V55" s="51"/>
      <c r="W55" s="50"/>
      <c r="X55" s="50"/>
      <c r="Y55" s="50"/>
      <c r="Z55" s="50"/>
      <c r="AA55" s="50"/>
      <c r="AB55" s="45"/>
      <c r="AC55" s="50"/>
      <c r="AD55" s="50"/>
      <c r="AE55" s="50"/>
      <c r="AF55" s="50"/>
      <c r="AG55" s="50"/>
      <c r="AH55" s="50"/>
      <c r="AI55" s="1"/>
      <c r="AJ55" s="1"/>
    </row>
    <row r="56" ht="11.25" hidden="1" customHeight="1">
      <c r="A56" s="1"/>
      <c r="B56" s="1"/>
      <c r="C56" s="2"/>
      <c r="D56" s="51"/>
      <c r="E56" s="45"/>
      <c r="F56" s="45"/>
      <c r="G56" s="1"/>
      <c r="H56" s="45"/>
      <c r="I56" s="45"/>
      <c r="J56" s="50"/>
      <c r="K56" s="50"/>
      <c r="L56" s="1"/>
      <c r="M56" s="51"/>
      <c r="N56" s="51"/>
      <c r="O56" s="45"/>
      <c r="P56" s="45"/>
      <c r="Q56" s="45"/>
      <c r="R56" s="45"/>
      <c r="S56" s="45"/>
      <c r="T56" s="50"/>
      <c r="U56" s="51"/>
      <c r="V56" s="51"/>
      <c r="W56" s="50"/>
      <c r="X56" s="50"/>
      <c r="Y56" s="50"/>
      <c r="Z56" s="50"/>
      <c r="AA56" s="50"/>
      <c r="AB56" s="45"/>
      <c r="AC56" s="50"/>
      <c r="AD56" s="50"/>
      <c r="AE56" s="50"/>
      <c r="AF56" s="50"/>
      <c r="AG56" s="50"/>
      <c r="AH56" s="50"/>
      <c r="AI56" s="1"/>
      <c r="AJ56" s="1"/>
    </row>
    <row r="57" ht="11.25" hidden="1" customHeight="1">
      <c r="A57" s="1"/>
      <c r="B57" s="1"/>
      <c r="C57" s="2"/>
      <c r="D57" s="51"/>
      <c r="E57" s="45"/>
      <c r="F57" s="45"/>
      <c r="G57" s="1"/>
      <c r="H57" s="45"/>
      <c r="I57" s="45"/>
      <c r="J57" s="50"/>
      <c r="K57" s="50"/>
      <c r="L57" s="1"/>
      <c r="M57" s="51"/>
      <c r="N57" s="51"/>
      <c r="O57" s="45"/>
      <c r="P57" s="45"/>
      <c r="Q57" s="45"/>
      <c r="R57" s="45"/>
      <c r="S57" s="45"/>
      <c r="T57" s="50"/>
      <c r="U57" s="51"/>
      <c r="V57" s="51"/>
      <c r="W57" s="50"/>
      <c r="X57" s="50"/>
      <c r="Y57" s="50"/>
      <c r="Z57" s="50"/>
      <c r="AA57" s="50"/>
      <c r="AB57" s="45"/>
      <c r="AC57" s="50"/>
      <c r="AD57" s="50"/>
      <c r="AE57" s="50"/>
      <c r="AF57" s="50"/>
      <c r="AG57" s="50"/>
      <c r="AH57" s="50"/>
      <c r="AI57" s="1"/>
      <c r="AJ57" s="1"/>
    </row>
    <row r="58" ht="11.25" hidden="1" customHeight="1">
      <c r="A58" s="1"/>
      <c r="B58" s="1"/>
      <c r="C58" s="2"/>
      <c r="D58" s="51"/>
      <c r="E58" s="45"/>
      <c r="F58" s="45"/>
      <c r="G58" s="1"/>
      <c r="H58" s="45"/>
      <c r="I58" s="45"/>
      <c r="J58" s="50"/>
      <c r="K58" s="50"/>
      <c r="L58" s="1"/>
      <c r="M58" s="51"/>
      <c r="N58" s="51"/>
      <c r="O58" s="45"/>
      <c r="P58" s="45"/>
      <c r="Q58" s="45"/>
      <c r="R58" s="45"/>
      <c r="S58" s="45"/>
      <c r="T58" s="50"/>
      <c r="U58" s="51"/>
      <c r="V58" s="51"/>
      <c r="W58" s="50"/>
      <c r="X58" s="50"/>
      <c r="Y58" s="50"/>
      <c r="Z58" s="50"/>
      <c r="AA58" s="50"/>
      <c r="AB58" s="45"/>
      <c r="AC58" s="50"/>
      <c r="AD58" s="50"/>
      <c r="AE58" s="50"/>
      <c r="AF58" s="50"/>
      <c r="AG58" s="50"/>
      <c r="AH58" s="50"/>
      <c r="AI58" s="1"/>
      <c r="AJ58" s="1"/>
    </row>
    <row r="59" ht="11.25" hidden="1" customHeight="1">
      <c r="A59" s="1"/>
      <c r="B59" s="1"/>
      <c r="C59" s="2"/>
      <c r="D59" s="51"/>
      <c r="E59" s="45"/>
      <c r="F59" s="45"/>
      <c r="G59" s="1"/>
      <c r="H59" s="45"/>
      <c r="I59" s="45"/>
      <c r="J59" s="50"/>
      <c r="K59" s="50"/>
      <c r="L59" s="1"/>
      <c r="M59" s="51"/>
      <c r="N59" s="51"/>
      <c r="O59" s="45"/>
      <c r="P59" s="45"/>
      <c r="Q59" s="45"/>
      <c r="R59" s="45"/>
      <c r="S59" s="45"/>
      <c r="T59" s="50"/>
      <c r="U59" s="51"/>
      <c r="V59" s="51"/>
      <c r="W59" s="50"/>
      <c r="X59" s="50"/>
      <c r="Y59" s="50"/>
      <c r="Z59" s="50"/>
      <c r="AA59" s="50"/>
      <c r="AB59" s="45"/>
      <c r="AC59" s="50"/>
      <c r="AD59" s="50"/>
      <c r="AE59" s="50"/>
      <c r="AF59" s="50"/>
      <c r="AG59" s="50"/>
      <c r="AH59" s="50"/>
      <c r="AI59" s="1"/>
      <c r="AJ59" s="1"/>
    </row>
    <row r="60" ht="11.25" hidden="1" customHeight="1">
      <c r="A60" s="1"/>
      <c r="B60" s="1"/>
      <c r="C60" s="2"/>
      <c r="D60" s="51"/>
      <c r="E60" s="45"/>
      <c r="F60" s="45"/>
      <c r="G60" s="1"/>
      <c r="H60" s="45"/>
      <c r="I60" s="45"/>
      <c r="J60" s="50"/>
      <c r="K60" s="50"/>
      <c r="L60" s="1"/>
      <c r="M60" s="51"/>
      <c r="N60" s="51"/>
      <c r="O60" s="45"/>
      <c r="P60" s="45"/>
      <c r="Q60" s="45"/>
      <c r="R60" s="45"/>
      <c r="S60" s="45"/>
      <c r="T60" s="50"/>
      <c r="U60" s="51"/>
      <c r="V60" s="51"/>
      <c r="W60" s="50"/>
      <c r="X60" s="50"/>
      <c r="Y60" s="50"/>
      <c r="Z60" s="50"/>
      <c r="AA60" s="50"/>
      <c r="AB60" s="45"/>
      <c r="AC60" s="50"/>
      <c r="AD60" s="50"/>
      <c r="AE60" s="50"/>
      <c r="AF60" s="50"/>
      <c r="AG60" s="50"/>
      <c r="AH60" s="50"/>
      <c r="AI60" s="1"/>
      <c r="AJ60" s="1"/>
    </row>
    <row r="61" ht="11.25" hidden="1" customHeight="1">
      <c r="A61" s="1"/>
      <c r="B61" s="1"/>
      <c r="C61" s="2"/>
      <c r="D61" s="51"/>
      <c r="E61" s="45"/>
      <c r="F61" s="45"/>
      <c r="G61" s="1"/>
      <c r="H61" s="45"/>
      <c r="I61" s="45"/>
      <c r="J61" s="50"/>
      <c r="K61" s="50"/>
      <c r="L61" s="1"/>
      <c r="M61" s="51"/>
      <c r="N61" s="51"/>
      <c r="O61" s="45"/>
      <c r="P61" s="45"/>
      <c r="Q61" s="45"/>
      <c r="R61" s="45"/>
      <c r="S61" s="45"/>
      <c r="T61" s="50"/>
      <c r="U61" s="51"/>
      <c r="V61" s="51"/>
      <c r="W61" s="50"/>
      <c r="X61" s="50"/>
      <c r="Y61" s="50"/>
      <c r="Z61" s="50"/>
      <c r="AA61" s="50"/>
      <c r="AB61" s="45"/>
      <c r="AC61" s="50"/>
      <c r="AD61" s="50"/>
      <c r="AE61" s="50"/>
      <c r="AF61" s="50"/>
      <c r="AG61" s="50"/>
      <c r="AH61" s="50"/>
      <c r="AI61" s="1"/>
      <c r="AJ61" s="1"/>
    </row>
    <row r="62" ht="11.25" hidden="1" customHeight="1">
      <c r="A62" s="1"/>
      <c r="B62" s="1"/>
      <c r="C62" s="2"/>
      <c r="D62" s="51"/>
      <c r="E62" s="45"/>
      <c r="F62" s="45"/>
      <c r="G62" s="1"/>
      <c r="H62" s="45"/>
      <c r="I62" s="45"/>
      <c r="J62" s="50"/>
      <c r="K62" s="50"/>
      <c r="L62" s="1"/>
      <c r="M62" s="51"/>
      <c r="N62" s="51"/>
      <c r="O62" s="45"/>
      <c r="P62" s="45"/>
      <c r="Q62" s="45"/>
      <c r="R62" s="45"/>
      <c r="S62" s="45"/>
      <c r="T62" s="50"/>
      <c r="U62" s="51"/>
      <c r="V62" s="51"/>
      <c r="W62" s="50"/>
      <c r="X62" s="50"/>
      <c r="Y62" s="50"/>
      <c r="Z62" s="50"/>
      <c r="AA62" s="50"/>
      <c r="AB62" s="45"/>
      <c r="AC62" s="50"/>
      <c r="AD62" s="50"/>
      <c r="AE62" s="50"/>
      <c r="AF62" s="50"/>
      <c r="AG62" s="50"/>
      <c r="AH62" s="50"/>
      <c r="AI62" s="1"/>
      <c r="AJ62" s="1"/>
    </row>
    <row r="63" ht="11.25" hidden="1" customHeight="1">
      <c r="A63" s="1"/>
      <c r="B63" s="1"/>
      <c r="C63" s="2"/>
      <c r="D63" s="51"/>
      <c r="E63" s="45"/>
      <c r="F63" s="45"/>
      <c r="G63" s="1"/>
      <c r="H63" s="45"/>
      <c r="I63" s="45"/>
      <c r="J63" s="50"/>
      <c r="K63" s="50"/>
      <c r="L63" s="1"/>
      <c r="M63" s="51"/>
      <c r="N63" s="51"/>
      <c r="O63" s="45"/>
      <c r="P63" s="45"/>
      <c r="Q63" s="45"/>
      <c r="R63" s="45"/>
      <c r="S63" s="45"/>
      <c r="T63" s="50"/>
      <c r="U63" s="51"/>
      <c r="V63" s="51"/>
      <c r="W63" s="50"/>
      <c r="X63" s="50"/>
      <c r="Y63" s="50"/>
      <c r="Z63" s="50"/>
      <c r="AA63" s="50"/>
      <c r="AB63" s="45"/>
      <c r="AC63" s="50"/>
      <c r="AD63" s="50"/>
      <c r="AE63" s="50"/>
      <c r="AF63" s="50"/>
      <c r="AG63" s="50"/>
      <c r="AH63" s="50"/>
      <c r="AI63" s="1"/>
      <c r="AJ63" s="1"/>
    </row>
    <row r="64" ht="11.25" hidden="1" customHeight="1">
      <c r="A64" s="1"/>
      <c r="B64" s="1"/>
      <c r="C64" s="2"/>
      <c r="D64" s="51"/>
      <c r="E64" s="45"/>
      <c r="F64" s="45"/>
      <c r="G64" s="1"/>
      <c r="H64" s="45"/>
      <c r="I64" s="45"/>
      <c r="J64" s="50"/>
      <c r="K64" s="50"/>
      <c r="L64" s="1"/>
      <c r="M64" s="51"/>
      <c r="N64" s="51"/>
      <c r="O64" s="45"/>
      <c r="P64" s="45"/>
      <c r="Q64" s="45"/>
      <c r="R64" s="45"/>
      <c r="S64" s="45"/>
      <c r="T64" s="50"/>
      <c r="U64" s="51"/>
      <c r="V64" s="51"/>
      <c r="W64" s="50"/>
      <c r="X64" s="50"/>
      <c r="Y64" s="50"/>
      <c r="Z64" s="50"/>
      <c r="AA64" s="50"/>
      <c r="AB64" s="45"/>
      <c r="AC64" s="50"/>
      <c r="AD64" s="50"/>
      <c r="AE64" s="50"/>
      <c r="AF64" s="50"/>
      <c r="AG64" s="50"/>
      <c r="AH64" s="50"/>
      <c r="AI64" s="1"/>
      <c r="AJ64" s="1"/>
    </row>
    <row r="65" ht="11.25" hidden="1" customHeight="1">
      <c r="A65" s="1"/>
      <c r="B65" s="1"/>
      <c r="C65" s="2"/>
      <c r="D65" s="51"/>
      <c r="E65" s="45"/>
      <c r="F65" s="45"/>
      <c r="G65" s="1"/>
      <c r="H65" s="45"/>
      <c r="I65" s="45"/>
      <c r="J65" s="50"/>
      <c r="K65" s="50"/>
      <c r="L65" s="1"/>
      <c r="M65" s="51"/>
      <c r="N65" s="51"/>
      <c r="O65" s="45"/>
      <c r="P65" s="45"/>
      <c r="Q65" s="45"/>
      <c r="R65" s="45"/>
      <c r="S65" s="45"/>
      <c r="T65" s="50"/>
      <c r="U65" s="51"/>
      <c r="V65" s="51"/>
      <c r="W65" s="50"/>
      <c r="X65" s="50"/>
      <c r="Y65" s="50"/>
      <c r="Z65" s="50"/>
      <c r="AA65" s="50"/>
      <c r="AB65" s="45"/>
      <c r="AC65" s="50"/>
      <c r="AD65" s="50"/>
      <c r="AE65" s="50"/>
      <c r="AF65" s="50"/>
      <c r="AG65" s="50"/>
      <c r="AH65" s="50"/>
      <c r="AI65" s="1"/>
      <c r="AJ65" s="1"/>
    </row>
    <row r="66" ht="11.25" hidden="1" customHeight="1">
      <c r="A66" s="1"/>
      <c r="B66" s="1"/>
      <c r="C66" s="2"/>
      <c r="D66" s="51"/>
      <c r="E66" s="45"/>
      <c r="F66" s="45"/>
      <c r="G66" s="1"/>
      <c r="H66" s="45"/>
      <c r="I66" s="45"/>
      <c r="J66" s="50"/>
      <c r="K66" s="50"/>
      <c r="L66" s="1"/>
      <c r="M66" s="51"/>
      <c r="N66" s="51"/>
      <c r="O66" s="45"/>
      <c r="P66" s="45"/>
      <c r="Q66" s="45"/>
      <c r="R66" s="45"/>
      <c r="S66" s="45"/>
      <c r="T66" s="50"/>
      <c r="U66" s="51"/>
      <c r="V66" s="51"/>
      <c r="W66" s="50"/>
      <c r="X66" s="50"/>
      <c r="Y66" s="50"/>
      <c r="Z66" s="50"/>
      <c r="AA66" s="50"/>
      <c r="AB66" s="45"/>
      <c r="AC66" s="50"/>
      <c r="AD66" s="50"/>
      <c r="AE66" s="50"/>
      <c r="AF66" s="50"/>
      <c r="AG66" s="50"/>
      <c r="AH66" s="50"/>
      <c r="AI66" s="1"/>
      <c r="AJ66" s="1"/>
    </row>
    <row r="67" ht="11.25" hidden="1" customHeight="1">
      <c r="A67" s="1"/>
      <c r="B67" s="1"/>
      <c r="C67" s="2"/>
      <c r="D67" s="51"/>
      <c r="E67" s="45"/>
      <c r="F67" s="45"/>
      <c r="G67" s="1"/>
      <c r="H67" s="45"/>
      <c r="I67" s="45"/>
      <c r="J67" s="50"/>
      <c r="K67" s="50"/>
      <c r="L67" s="1"/>
      <c r="M67" s="51"/>
      <c r="N67" s="51"/>
      <c r="O67" s="45"/>
      <c r="P67" s="45"/>
      <c r="Q67" s="45"/>
      <c r="R67" s="45"/>
      <c r="S67" s="45"/>
      <c r="T67" s="50"/>
      <c r="U67" s="51"/>
      <c r="V67" s="51"/>
      <c r="W67" s="50"/>
      <c r="X67" s="50"/>
      <c r="Y67" s="50"/>
      <c r="Z67" s="50"/>
      <c r="AA67" s="50"/>
      <c r="AB67" s="45"/>
      <c r="AC67" s="50"/>
      <c r="AD67" s="50"/>
      <c r="AE67" s="50"/>
      <c r="AF67" s="50"/>
      <c r="AG67" s="50"/>
      <c r="AH67" s="50"/>
      <c r="AI67" s="1"/>
      <c r="AJ67" s="1"/>
    </row>
    <row r="68" ht="11.25" hidden="1" customHeight="1">
      <c r="A68" s="1"/>
      <c r="B68" s="1"/>
      <c r="C68" s="2"/>
      <c r="D68" s="51"/>
      <c r="E68" s="45"/>
      <c r="F68" s="45"/>
      <c r="G68" s="1"/>
      <c r="H68" s="45"/>
      <c r="I68" s="45"/>
      <c r="J68" s="50"/>
      <c r="K68" s="50"/>
      <c r="L68" s="1"/>
      <c r="M68" s="51"/>
      <c r="N68" s="51"/>
      <c r="O68" s="45"/>
      <c r="P68" s="45"/>
      <c r="Q68" s="45"/>
      <c r="R68" s="45"/>
      <c r="S68" s="45"/>
      <c r="T68" s="50"/>
      <c r="U68" s="51"/>
      <c r="V68" s="51"/>
      <c r="W68" s="50"/>
      <c r="X68" s="50"/>
      <c r="Y68" s="50"/>
      <c r="Z68" s="50"/>
      <c r="AA68" s="50"/>
      <c r="AB68" s="45"/>
      <c r="AC68" s="50"/>
      <c r="AD68" s="50"/>
      <c r="AE68" s="50"/>
      <c r="AF68" s="50"/>
      <c r="AG68" s="50"/>
      <c r="AH68" s="50"/>
      <c r="AI68" s="1"/>
      <c r="AJ68" s="1"/>
    </row>
    <row r="69" ht="11.25" hidden="1" customHeight="1">
      <c r="A69" s="1"/>
      <c r="B69" s="1"/>
      <c r="C69" s="2"/>
      <c r="D69" s="51"/>
      <c r="E69" s="45"/>
      <c r="F69" s="45"/>
      <c r="G69" s="1"/>
      <c r="H69" s="45"/>
      <c r="I69" s="45"/>
      <c r="J69" s="50"/>
      <c r="K69" s="50"/>
      <c r="L69" s="1"/>
      <c r="M69" s="51"/>
      <c r="N69" s="51"/>
      <c r="O69" s="45"/>
      <c r="P69" s="45"/>
      <c r="Q69" s="45"/>
      <c r="R69" s="45"/>
      <c r="S69" s="45"/>
      <c r="T69" s="50"/>
      <c r="U69" s="51"/>
      <c r="V69" s="51"/>
      <c r="W69" s="50"/>
      <c r="X69" s="50"/>
      <c r="Y69" s="50"/>
      <c r="Z69" s="50"/>
      <c r="AA69" s="50"/>
      <c r="AB69" s="45"/>
      <c r="AC69" s="50"/>
      <c r="AD69" s="50"/>
      <c r="AE69" s="50"/>
      <c r="AF69" s="50"/>
      <c r="AG69" s="50"/>
      <c r="AH69" s="50"/>
      <c r="AI69" s="1"/>
      <c r="AJ69" s="1"/>
    </row>
    <row r="70" ht="11.25" hidden="1" customHeight="1">
      <c r="A70" s="1"/>
      <c r="B70" s="1"/>
      <c r="C70" s="2"/>
      <c r="D70" s="51"/>
      <c r="E70" s="45"/>
      <c r="F70" s="45"/>
      <c r="G70" s="1"/>
      <c r="H70" s="45"/>
      <c r="I70" s="45"/>
      <c r="J70" s="50"/>
      <c r="K70" s="50"/>
      <c r="L70" s="1"/>
      <c r="M70" s="51"/>
      <c r="N70" s="51"/>
      <c r="O70" s="45"/>
      <c r="P70" s="45"/>
      <c r="Q70" s="45"/>
      <c r="R70" s="45"/>
      <c r="S70" s="45"/>
      <c r="T70" s="50"/>
      <c r="U70" s="51"/>
      <c r="V70" s="51"/>
      <c r="W70" s="50"/>
      <c r="X70" s="50"/>
      <c r="Y70" s="50"/>
      <c r="Z70" s="50"/>
      <c r="AA70" s="50"/>
      <c r="AB70" s="45"/>
      <c r="AC70" s="50"/>
      <c r="AD70" s="50"/>
      <c r="AE70" s="50"/>
      <c r="AF70" s="50"/>
      <c r="AG70" s="50"/>
      <c r="AH70" s="50"/>
      <c r="AI70" s="1"/>
      <c r="AJ70" s="1"/>
    </row>
    <row r="71" ht="11.25" hidden="1" customHeight="1">
      <c r="A71" s="1"/>
      <c r="B71" s="1"/>
      <c r="C71" s="2"/>
      <c r="D71" s="51"/>
      <c r="E71" s="45"/>
      <c r="F71" s="45"/>
      <c r="G71" s="1"/>
      <c r="H71" s="45"/>
      <c r="I71" s="45"/>
      <c r="J71" s="50"/>
      <c r="K71" s="50"/>
      <c r="L71" s="1"/>
      <c r="M71" s="51"/>
      <c r="N71" s="51"/>
      <c r="O71" s="45"/>
      <c r="P71" s="45"/>
      <c r="Q71" s="45"/>
      <c r="R71" s="45"/>
      <c r="S71" s="45"/>
      <c r="T71" s="50"/>
      <c r="U71" s="51"/>
      <c r="V71" s="51"/>
      <c r="W71" s="50"/>
      <c r="X71" s="50"/>
      <c r="Y71" s="50"/>
      <c r="Z71" s="50"/>
      <c r="AA71" s="50"/>
      <c r="AB71" s="45"/>
      <c r="AC71" s="50"/>
      <c r="AD71" s="50"/>
      <c r="AE71" s="50"/>
      <c r="AF71" s="50"/>
      <c r="AG71" s="50"/>
      <c r="AH71" s="50"/>
      <c r="AI71" s="1"/>
      <c r="AJ71" s="1"/>
    </row>
    <row r="72" ht="11.25" hidden="1" customHeight="1">
      <c r="A72" s="1"/>
      <c r="B72" s="1"/>
      <c r="C72" s="2"/>
      <c r="D72" s="51"/>
      <c r="E72" s="45"/>
      <c r="F72" s="45"/>
      <c r="G72" s="1"/>
      <c r="H72" s="45"/>
      <c r="I72" s="45"/>
      <c r="J72" s="50"/>
      <c r="K72" s="50"/>
      <c r="L72" s="1"/>
      <c r="M72" s="51"/>
      <c r="N72" s="51"/>
      <c r="O72" s="45"/>
      <c r="P72" s="45"/>
      <c r="Q72" s="45"/>
      <c r="R72" s="45"/>
      <c r="S72" s="45"/>
      <c r="T72" s="50"/>
      <c r="U72" s="51"/>
      <c r="V72" s="51"/>
      <c r="W72" s="50"/>
      <c r="X72" s="50"/>
      <c r="Y72" s="50"/>
      <c r="Z72" s="50"/>
      <c r="AA72" s="50"/>
      <c r="AB72" s="45"/>
      <c r="AC72" s="50"/>
      <c r="AD72" s="50"/>
      <c r="AE72" s="50"/>
      <c r="AF72" s="50"/>
      <c r="AG72" s="50"/>
      <c r="AH72" s="50"/>
      <c r="AI72" s="1"/>
      <c r="AJ72" s="1"/>
    </row>
    <row r="73" ht="11.25" hidden="1" customHeight="1">
      <c r="A73" s="1"/>
      <c r="B73" s="1"/>
      <c r="C73" s="2"/>
      <c r="D73" s="51"/>
      <c r="E73" s="45"/>
      <c r="F73" s="45"/>
      <c r="G73" s="1"/>
      <c r="H73" s="45"/>
      <c r="I73" s="45"/>
      <c r="J73" s="50"/>
      <c r="K73" s="50"/>
      <c r="L73" s="1"/>
      <c r="M73" s="51"/>
      <c r="N73" s="51"/>
      <c r="O73" s="45"/>
      <c r="P73" s="45"/>
      <c r="Q73" s="45"/>
      <c r="R73" s="45"/>
      <c r="S73" s="45"/>
      <c r="T73" s="50"/>
      <c r="U73" s="51"/>
      <c r="V73" s="51"/>
      <c r="W73" s="50"/>
      <c r="X73" s="50"/>
      <c r="Y73" s="50"/>
      <c r="Z73" s="50"/>
      <c r="AA73" s="50"/>
      <c r="AB73" s="45"/>
      <c r="AC73" s="50"/>
      <c r="AD73" s="50"/>
      <c r="AE73" s="50"/>
      <c r="AF73" s="50"/>
      <c r="AG73" s="50"/>
      <c r="AH73" s="50"/>
      <c r="AI73" s="1"/>
      <c r="AJ73" s="1"/>
    </row>
    <row r="74" ht="11.25" hidden="1" customHeight="1">
      <c r="A74" s="1"/>
      <c r="B74" s="1"/>
      <c r="C74" s="2"/>
      <c r="D74" s="51"/>
      <c r="E74" s="45"/>
      <c r="F74" s="45"/>
      <c r="G74" s="1"/>
      <c r="H74" s="45"/>
      <c r="I74" s="45"/>
      <c r="J74" s="50"/>
      <c r="K74" s="50"/>
      <c r="L74" s="1"/>
      <c r="M74" s="51"/>
      <c r="N74" s="51"/>
      <c r="O74" s="45"/>
      <c r="P74" s="45"/>
      <c r="Q74" s="45"/>
      <c r="R74" s="45"/>
      <c r="S74" s="45"/>
      <c r="T74" s="50"/>
      <c r="U74" s="51"/>
      <c r="V74" s="51"/>
      <c r="W74" s="50"/>
      <c r="X74" s="50"/>
      <c r="Y74" s="50"/>
      <c r="Z74" s="50"/>
      <c r="AA74" s="50"/>
      <c r="AB74" s="45"/>
      <c r="AC74" s="50"/>
      <c r="AD74" s="50"/>
      <c r="AE74" s="50"/>
      <c r="AF74" s="50"/>
      <c r="AG74" s="50"/>
      <c r="AH74" s="50"/>
      <c r="AI74" s="1"/>
      <c r="AJ74" s="1"/>
    </row>
    <row r="75" ht="11.25" hidden="1" customHeight="1">
      <c r="A75" s="1"/>
      <c r="B75" s="1"/>
      <c r="C75" s="2"/>
      <c r="D75" s="51"/>
      <c r="E75" s="45"/>
      <c r="F75" s="45"/>
      <c r="G75" s="1"/>
      <c r="H75" s="45"/>
      <c r="I75" s="45"/>
      <c r="J75" s="50"/>
      <c r="K75" s="50"/>
      <c r="L75" s="1"/>
      <c r="M75" s="51"/>
      <c r="N75" s="51"/>
      <c r="O75" s="45"/>
      <c r="P75" s="45"/>
      <c r="Q75" s="45"/>
      <c r="R75" s="45"/>
      <c r="S75" s="45"/>
      <c r="T75" s="50"/>
      <c r="U75" s="51"/>
      <c r="V75" s="51"/>
      <c r="W75" s="50"/>
      <c r="X75" s="50"/>
      <c r="Y75" s="50"/>
      <c r="Z75" s="50"/>
      <c r="AA75" s="50"/>
      <c r="AB75" s="45"/>
      <c r="AC75" s="50"/>
      <c r="AD75" s="50"/>
      <c r="AE75" s="50"/>
      <c r="AF75" s="50"/>
      <c r="AG75" s="50"/>
      <c r="AH75" s="50"/>
      <c r="AI75" s="1"/>
      <c r="AJ75" s="1"/>
    </row>
    <row r="76" ht="11.25" hidden="1" customHeight="1">
      <c r="A76" s="1"/>
      <c r="B76" s="1"/>
      <c r="C76" s="2"/>
      <c r="D76" s="51"/>
      <c r="E76" s="45"/>
      <c r="F76" s="45"/>
      <c r="G76" s="1"/>
      <c r="H76" s="45"/>
      <c r="I76" s="45"/>
      <c r="J76" s="50"/>
      <c r="K76" s="50"/>
      <c r="L76" s="1"/>
      <c r="M76" s="51"/>
      <c r="N76" s="51"/>
      <c r="O76" s="45"/>
      <c r="P76" s="45"/>
      <c r="Q76" s="45"/>
      <c r="R76" s="45"/>
      <c r="S76" s="45"/>
      <c r="T76" s="50"/>
      <c r="U76" s="51"/>
      <c r="V76" s="51"/>
      <c r="W76" s="50"/>
      <c r="X76" s="50"/>
      <c r="Y76" s="50"/>
      <c r="Z76" s="50"/>
      <c r="AA76" s="50"/>
      <c r="AB76" s="45"/>
      <c r="AC76" s="50"/>
      <c r="AD76" s="50"/>
      <c r="AE76" s="50"/>
      <c r="AF76" s="50"/>
      <c r="AG76" s="50"/>
      <c r="AH76" s="50"/>
      <c r="AI76" s="1"/>
      <c r="AJ76" s="1"/>
    </row>
    <row r="77" ht="11.25" hidden="1" customHeight="1">
      <c r="A77" s="1"/>
      <c r="B77" s="1"/>
      <c r="C77" s="2"/>
      <c r="D77" s="51"/>
      <c r="E77" s="45"/>
      <c r="F77" s="45"/>
      <c r="G77" s="1"/>
      <c r="H77" s="45"/>
      <c r="I77" s="45"/>
      <c r="J77" s="50"/>
      <c r="K77" s="50"/>
      <c r="L77" s="1"/>
      <c r="M77" s="51"/>
      <c r="N77" s="51"/>
      <c r="O77" s="45"/>
      <c r="P77" s="45"/>
      <c r="Q77" s="45"/>
      <c r="R77" s="45"/>
      <c r="S77" s="45"/>
      <c r="T77" s="50"/>
      <c r="U77" s="51"/>
      <c r="V77" s="51"/>
      <c r="W77" s="50"/>
      <c r="X77" s="50"/>
      <c r="Y77" s="50"/>
      <c r="Z77" s="50"/>
      <c r="AA77" s="50"/>
      <c r="AB77" s="45"/>
      <c r="AC77" s="50"/>
      <c r="AD77" s="50"/>
      <c r="AE77" s="50"/>
      <c r="AF77" s="50"/>
      <c r="AG77" s="50"/>
      <c r="AH77" s="50"/>
      <c r="AI77" s="1"/>
      <c r="AJ77" s="1"/>
    </row>
    <row r="78" ht="11.25" hidden="1" customHeight="1">
      <c r="A78" s="1"/>
      <c r="B78" s="1"/>
      <c r="C78" s="2"/>
      <c r="D78" s="51"/>
      <c r="E78" s="45"/>
      <c r="F78" s="45"/>
      <c r="G78" s="1"/>
      <c r="H78" s="45"/>
      <c r="I78" s="45"/>
      <c r="J78" s="50"/>
      <c r="K78" s="50"/>
      <c r="L78" s="1"/>
      <c r="M78" s="51"/>
      <c r="N78" s="51"/>
      <c r="O78" s="45"/>
      <c r="P78" s="45"/>
      <c r="Q78" s="45"/>
      <c r="R78" s="45"/>
      <c r="S78" s="45"/>
      <c r="T78" s="50"/>
      <c r="U78" s="51"/>
      <c r="V78" s="51"/>
      <c r="W78" s="50"/>
      <c r="X78" s="50"/>
      <c r="Y78" s="50"/>
      <c r="Z78" s="50"/>
      <c r="AA78" s="50"/>
      <c r="AB78" s="45"/>
      <c r="AC78" s="50"/>
      <c r="AD78" s="50"/>
      <c r="AE78" s="50"/>
      <c r="AF78" s="50"/>
      <c r="AG78" s="50"/>
      <c r="AH78" s="50"/>
      <c r="AI78" s="1"/>
      <c r="AJ78" s="1"/>
    </row>
    <row r="79" ht="11.25" hidden="1" customHeight="1">
      <c r="A79" s="1"/>
      <c r="B79" s="1"/>
      <c r="C79" s="2"/>
      <c r="D79" s="51"/>
      <c r="E79" s="45"/>
      <c r="F79" s="45"/>
      <c r="G79" s="1"/>
      <c r="H79" s="45"/>
      <c r="I79" s="45"/>
      <c r="J79" s="50"/>
      <c r="K79" s="50"/>
      <c r="L79" s="1"/>
      <c r="M79" s="51"/>
      <c r="N79" s="51"/>
      <c r="O79" s="45"/>
      <c r="P79" s="45"/>
      <c r="Q79" s="45"/>
      <c r="R79" s="45"/>
      <c r="S79" s="45"/>
      <c r="T79" s="50"/>
      <c r="U79" s="51"/>
      <c r="V79" s="51"/>
      <c r="W79" s="50"/>
      <c r="X79" s="50"/>
      <c r="Y79" s="50"/>
      <c r="Z79" s="50"/>
      <c r="AA79" s="50"/>
      <c r="AB79" s="45"/>
      <c r="AC79" s="50"/>
      <c r="AD79" s="50"/>
      <c r="AE79" s="50"/>
      <c r="AF79" s="50"/>
      <c r="AG79" s="50"/>
      <c r="AH79" s="50"/>
      <c r="AI79" s="1"/>
      <c r="AJ79" s="1"/>
    </row>
    <row r="80" ht="11.25" hidden="1" customHeight="1">
      <c r="A80" s="1"/>
      <c r="B80" s="1"/>
      <c r="C80" s="2"/>
      <c r="D80" s="51"/>
      <c r="E80" s="45"/>
      <c r="F80" s="45"/>
      <c r="G80" s="1"/>
      <c r="H80" s="45"/>
      <c r="I80" s="45"/>
      <c r="J80" s="50"/>
      <c r="K80" s="50"/>
      <c r="L80" s="1"/>
      <c r="M80" s="51"/>
      <c r="N80" s="51"/>
      <c r="O80" s="45"/>
      <c r="P80" s="45"/>
      <c r="Q80" s="45"/>
      <c r="R80" s="45"/>
      <c r="S80" s="45"/>
      <c r="T80" s="50"/>
      <c r="U80" s="51"/>
      <c r="V80" s="51"/>
      <c r="W80" s="50"/>
      <c r="X80" s="50"/>
      <c r="Y80" s="50"/>
      <c r="Z80" s="50"/>
      <c r="AA80" s="50"/>
      <c r="AB80" s="45"/>
      <c r="AC80" s="50"/>
      <c r="AD80" s="50"/>
      <c r="AE80" s="50"/>
      <c r="AF80" s="50"/>
      <c r="AG80" s="50"/>
      <c r="AH80" s="50"/>
      <c r="AI80" s="1"/>
      <c r="AJ80" s="1"/>
    </row>
    <row r="81" ht="11.25" hidden="1" customHeight="1">
      <c r="A81" s="1"/>
      <c r="B81" s="1"/>
      <c r="C81" s="2"/>
      <c r="D81" s="51"/>
      <c r="E81" s="45"/>
      <c r="F81" s="45"/>
      <c r="G81" s="1"/>
      <c r="H81" s="45"/>
      <c r="I81" s="45"/>
      <c r="J81" s="50"/>
      <c r="K81" s="50"/>
      <c r="L81" s="1"/>
      <c r="M81" s="51"/>
      <c r="N81" s="51"/>
      <c r="O81" s="45"/>
      <c r="P81" s="45"/>
      <c r="Q81" s="45"/>
      <c r="R81" s="45"/>
      <c r="S81" s="45"/>
      <c r="T81" s="50"/>
      <c r="U81" s="51"/>
      <c r="V81" s="51"/>
      <c r="W81" s="50"/>
      <c r="X81" s="50"/>
      <c r="Y81" s="50"/>
      <c r="Z81" s="50"/>
      <c r="AA81" s="50"/>
      <c r="AB81" s="45"/>
      <c r="AC81" s="50"/>
      <c r="AD81" s="50"/>
      <c r="AE81" s="50"/>
      <c r="AF81" s="50"/>
      <c r="AG81" s="50"/>
      <c r="AH81" s="50"/>
      <c r="AI81" s="1"/>
      <c r="AJ81" s="1"/>
    </row>
    <row r="82" ht="11.25" hidden="1" customHeight="1">
      <c r="A82" s="1"/>
      <c r="B82" s="1"/>
      <c r="C82" s="2"/>
      <c r="D82" s="51"/>
      <c r="E82" s="45"/>
      <c r="F82" s="45"/>
      <c r="G82" s="1"/>
      <c r="H82" s="45"/>
      <c r="I82" s="45"/>
      <c r="J82" s="50"/>
      <c r="K82" s="50"/>
      <c r="L82" s="1"/>
      <c r="M82" s="51"/>
      <c r="N82" s="51"/>
      <c r="O82" s="45"/>
      <c r="P82" s="45"/>
      <c r="Q82" s="45"/>
      <c r="R82" s="45"/>
      <c r="S82" s="45"/>
      <c r="T82" s="50"/>
      <c r="U82" s="51"/>
      <c r="V82" s="51"/>
      <c r="W82" s="50"/>
      <c r="X82" s="50"/>
      <c r="Y82" s="50"/>
      <c r="Z82" s="50"/>
      <c r="AA82" s="50"/>
      <c r="AB82" s="45"/>
      <c r="AC82" s="50"/>
      <c r="AD82" s="50"/>
      <c r="AE82" s="50"/>
      <c r="AF82" s="50"/>
      <c r="AG82" s="50"/>
      <c r="AH82" s="50"/>
      <c r="AI82" s="1"/>
      <c r="AJ82" s="1"/>
    </row>
    <row r="83" ht="11.25" hidden="1" customHeight="1">
      <c r="A83" s="1"/>
      <c r="B83" s="1"/>
      <c r="C83" s="2"/>
      <c r="D83" s="51"/>
      <c r="E83" s="45"/>
      <c r="F83" s="45"/>
      <c r="G83" s="1"/>
      <c r="H83" s="45"/>
      <c r="I83" s="45"/>
      <c r="J83" s="50"/>
      <c r="K83" s="50"/>
      <c r="L83" s="1"/>
      <c r="M83" s="51"/>
      <c r="N83" s="51"/>
      <c r="O83" s="45"/>
      <c r="P83" s="45"/>
      <c r="Q83" s="45"/>
      <c r="R83" s="45"/>
      <c r="S83" s="45"/>
      <c r="T83" s="50"/>
      <c r="U83" s="51"/>
      <c r="V83" s="51"/>
      <c r="W83" s="50"/>
      <c r="X83" s="50"/>
      <c r="Y83" s="50"/>
      <c r="Z83" s="50"/>
      <c r="AA83" s="50"/>
      <c r="AB83" s="45"/>
      <c r="AC83" s="50"/>
      <c r="AD83" s="50"/>
      <c r="AE83" s="50"/>
      <c r="AF83" s="50"/>
      <c r="AG83" s="50"/>
      <c r="AH83" s="50"/>
      <c r="AI83" s="1"/>
      <c r="AJ83" s="1"/>
    </row>
    <row r="84" ht="11.25" hidden="1" customHeight="1">
      <c r="A84" s="1"/>
      <c r="B84" s="1"/>
      <c r="C84" s="2"/>
      <c r="D84" s="51"/>
      <c r="E84" s="45"/>
      <c r="F84" s="45"/>
      <c r="G84" s="1"/>
      <c r="H84" s="45"/>
      <c r="I84" s="45"/>
      <c r="J84" s="50"/>
      <c r="K84" s="50"/>
      <c r="L84" s="1"/>
      <c r="M84" s="51"/>
      <c r="N84" s="51"/>
      <c r="O84" s="45"/>
      <c r="P84" s="45"/>
      <c r="Q84" s="45"/>
      <c r="R84" s="45"/>
      <c r="S84" s="45"/>
      <c r="T84" s="50"/>
      <c r="U84" s="51"/>
      <c r="V84" s="51"/>
      <c r="W84" s="50"/>
      <c r="X84" s="50"/>
      <c r="Y84" s="50"/>
      <c r="Z84" s="50"/>
      <c r="AA84" s="50"/>
      <c r="AB84" s="45"/>
      <c r="AC84" s="50"/>
      <c r="AD84" s="50"/>
      <c r="AE84" s="50"/>
      <c r="AF84" s="50"/>
      <c r="AG84" s="50"/>
      <c r="AH84" s="50"/>
      <c r="AI84" s="1"/>
      <c r="AJ84" s="1"/>
    </row>
    <row r="85" ht="11.25" hidden="1" customHeight="1">
      <c r="A85" s="1"/>
      <c r="B85" s="1"/>
      <c r="C85" s="2"/>
      <c r="D85" s="51"/>
      <c r="E85" s="45"/>
      <c r="F85" s="45"/>
      <c r="G85" s="1"/>
      <c r="H85" s="45"/>
      <c r="I85" s="45"/>
      <c r="J85" s="50"/>
      <c r="K85" s="50"/>
      <c r="L85" s="1"/>
      <c r="M85" s="51"/>
      <c r="N85" s="51"/>
      <c r="O85" s="45"/>
      <c r="P85" s="45"/>
      <c r="Q85" s="45"/>
      <c r="R85" s="45"/>
      <c r="S85" s="45"/>
      <c r="T85" s="50"/>
      <c r="U85" s="51"/>
      <c r="V85" s="51"/>
      <c r="W85" s="50"/>
      <c r="X85" s="50"/>
      <c r="Y85" s="50"/>
      <c r="Z85" s="50"/>
      <c r="AA85" s="50"/>
      <c r="AB85" s="45"/>
      <c r="AC85" s="50"/>
      <c r="AD85" s="50"/>
      <c r="AE85" s="50"/>
      <c r="AF85" s="50"/>
      <c r="AG85" s="50"/>
      <c r="AH85" s="50"/>
      <c r="AI85" s="1"/>
      <c r="AJ85" s="1"/>
    </row>
    <row r="86" ht="11.25" hidden="1" customHeight="1">
      <c r="A86" s="1"/>
      <c r="B86" s="1"/>
      <c r="C86" s="2"/>
      <c r="D86" s="51"/>
      <c r="E86" s="45"/>
      <c r="F86" s="45"/>
      <c r="G86" s="1"/>
      <c r="H86" s="45"/>
      <c r="I86" s="45"/>
      <c r="J86" s="50"/>
      <c r="K86" s="50"/>
      <c r="L86" s="1"/>
      <c r="M86" s="51"/>
      <c r="N86" s="51"/>
      <c r="O86" s="45"/>
      <c r="P86" s="45"/>
      <c r="Q86" s="45"/>
      <c r="R86" s="45"/>
      <c r="S86" s="45"/>
      <c r="T86" s="50"/>
      <c r="U86" s="51"/>
      <c r="V86" s="51"/>
      <c r="W86" s="50"/>
      <c r="X86" s="50"/>
      <c r="Y86" s="50"/>
      <c r="Z86" s="50"/>
      <c r="AA86" s="50"/>
      <c r="AB86" s="45"/>
      <c r="AC86" s="50"/>
      <c r="AD86" s="50"/>
      <c r="AE86" s="50"/>
      <c r="AF86" s="50"/>
      <c r="AG86" s="50"/>
      <c r="AH86" s="50"/>
      <c r="AI86" s="1"/>
      <c r="AJ86" s="1"/>
    </row>
    <row r="87" ht="11.25" hidden="1" customHeight="1">
      <c r="A87" s="1"/>
      <c r="B87" s="1"/>
      <c r="C87" s="2"/>
      <c r="D87" s="51"/>
      <c r="E87" s="45"/>
      <c r="F87" s="45"/>
      <c r="G87" s="1"/>
      <c r="H87" s="45"/>
      <c r="I87" s="45"/>
      <c r="J87" s="50"/>
      <c r="K87" s="50"/>
      <c r="L87" s="1"/>
      <c r="M87" s="51"/>
      <c r="N87" s="51"/>
      <c r="O87" s="45"/>
      <c r="P87" s="45"/>
      <c r="Q87" s="45"/>
      <c r="R87" s="45"/>
      <c r="S87" s="45"/>
      <c r="T87" s="50"/>
      <c r="U87" s="51"/>
      <c r="V87" s="51"/>
      <c r="W87" s="50"/>
      <c r="X87" s="50"/>
      <c r="Y87" s="50"/>
      <c r="Z87" s="50"/>
      <c r="AA87" s="50"/>
      <c r="AB87" s="45"/>
      <c r="AC87" s="50"/>
      <c r="AD87" s="50"/>
      <c r="AE87" s="50"/>
      <c r="AF87" s="50"/>
      <c r="AG87" s="50"/>
      <c r="AH87" s="50"/>
      <c r="AI87" s="1"/>
      <c r="AJ87" s="1"/>
    </row>
    <row r="88" ht="11.25" hidden="1" customHeight="1">
      <c r="A88" s="1"/>
      <c r="B88" s="1"/>
      <c r="C88" s="2"/>
      <c r="D88" s="51"/>
      <c r="E88" s="45"/>
      <c r="F88" s="45"/>
      <c r="G88" s="1"/>
      <c r="H88" s="45"/>
      <c r="I88" s="45"/>
      <c r="J88" s="50"/>
      <c r="K88" s="50"/>
      <c r="L88" s="1"/>
      <c r="M88" s="51"/>
      <c r="N88" s="51"/>
      <c r="O88" s="45"/>
      <c r="P88" s="45"/>
      <c r="Q88" s="45"/>
      <c r="R88" s="45"/>
      <c r="S88" s="45"/>
      <c r="T88" s="50"/>
      <c r="U88" s="51"/>
      <c r="V88" s="51"/>
      <c r="W88" s="50"/>
      <c r="X88" s="50"/>
      <c r="Y88" s="50"/>
      <c r="Z88" s="50"/>
      <c r="AA88" s="50"/>
      <c r="AB88" s="45"/>
      <c r="AC88" s="50"/>
      <c r="AD88" s="50"/>
      <c r="AE88" s="50"/>
      <c r="AF88" s="50"/>
      <c r="AG88" s="50"/>
      <c r="AH88" s="50"/>
      <c r="AI88" s="1"/>
      <c r="AJ88" s="1"/>
    </row>
    <row r="89" ht="11.25" hidden="1" customHeight="1">
      <c r="A89" s="1"/>
      <c r="B89" s="1"/>
      <c r="C89" s="2"/>
      <c r="D89" s="51"/>
      <c r="E89" s="45"/>
      <c r="F89" s="45"/>
      <c r="G89" s="1"/>
      <c r="H89" s="45"/>
      <c r="I89" s="45"/>
      <c r="J89" s="50"/>
      <c r="K89" s="50"/>
      <c r="L89" s="1"/>
      <c r="M89" s="51"/>
      <c r="N89" s="51"/>
      <c r="O89" s="45"/>
      <c r="P89" s="45"/>
      <c r="Q89" s="45"/>
      <c r="R89" s="45"/>
      <c r="S89" s="45"/>
      <c r="T89" s="50"/>
      <c r="U89" s="51"/>
      <c r="V89" s="51"/>
      <c r="W89" s="50"/>
      <c r="X89" s="50"/>
      <c r="Y89" s="50"/>
      <c r="Z89" s="50"/>
      <c r="AA89" s="50"/>
      <c r="AB89" s="45"/>
      <c r="AC89" s="50"/>
      <c r="AD89" s="50"/>
      <c r="AE89" s="50"/>
      <c r="AF89" s="50"/>
      <c r="AG89" s="50"/>
      <c r="AH89" s="50"/>
      <c r="AI89" s="1"/>
      <c r="AJ89" s="1"/>
    </row>
    <row r="90" ht="11.25" hidden="1" customHeight="1">
      <c r="A90" s="1"/>
      <c r="B90" s="1"/>
      <c r="C90" s="2"/>
      <c r="D90" s="51"/>
      <c r="E90" s="45"/>
      <c r="F90" s="45"/>
      <c r="G90" s="1"/>
      <c r="H90" s="45"/>
      <c r="I90" s="45"/>
      <c r="J90" s="50"/>
      <c r="K90" s="50"/>
      <c r="L90" s="1"/>
      <c r="M90" s="51"/>
      <c r="N90" s="51"/>
      <c r="O90" s="45"/>
      <c r="P90" s="45"/>
      <c r="Q90" s="45"/>
      <c r="R90" s="45"/>
      <c r="S90" s="45"/>
      <c r="T90" s="50"/>
      <c r="U90" s="51"/>
      <c r="V90" s="51"/>
      <c r="W90" s="50"/>
      <c r="X90" s="50"/>
      <c r="Y90" s="50"/>
      <c r="Z90" s="50"/>
      <c r="AA90" s="50"/>
      <c r="AB90" s="45"/>
      <c r="AC90" s="50"/>
      <c r="AD90" s="50"/>
      <c r="AE90" s="50"/>
      <c r="AF90" s="50"/>
      <c r="AG90" s="50"/>
      <c r="AH90" s="50"/>
      <c r="AI90" s="1"/>
      <c r="AJ90" s="1"/>
    </row>
    <row r="91" ht="11.25" hidden="1" customHeight="1">
      <c r="A91" s="1"/>
      <c r="B91" s="1"/>
      <c r="C91" s="2"/>
      <c r="D91" s="51"/>
      <c r="E91" s="45"/>
      <c r="F91" s="45"/>
      <c r="G91" s="1"/>
      <c r="H91" s="45"/>
      <c r="I91" s="45"/>
      <c r="J91" s="50"/>
      <c r="K91" s="50"/>
      <c r="L91" s="1"/>
      <c r="M91" s="51"/>
      <c r="N91" s="51"/>
      <c r="O91" s="45"/>
      <c r="P91" s="45"/>
      <c r="Q91" s="45"/>
      <c r="R91" s="45"/>
      <c r="S91" s="45"/>
      <c r="T91" s="50"/>
      <c r="U91" s="51"/>
      <c r="V91" s="51"/>
      <c r="W91" s="50"/>
      <c r="X91" s="50"/>
      <c r="Y91" s="50"/>
      <c r="Z91" s="50"/>
      <c r="AA91" s="50"/>
      <c r="AB91" s="45"/>
      <c r="AC91" s="50"/>
      <c r="AD91" s="50"/>
      <c r="AE91" s="50"/>
      <c r="AF91" s="50"/>
      <c r="AG91" s="50"/>
      <c r="AH91" s="50"/>
      <c r="AI91" s="1"/>
      <c r="AJ91" s="1"/>
    </row>
    <row r="92" ht="11.25" hidden="1" customHeight="1">
      <c r="A92" s="1"/>
      <c r="B92" s="1"/>
      <c r="C92" s="2"/>
      <c r="D92" s="51"/>
      <c r="E92" s="45"/>
      <c r="F92" s="45"/>
      <c r="G92" s="1"/>
      <c r="H92" s="45"/>
      <c r="I92" s="45"/>
      <c r="J92" s="50"/>
      <c r="K92" s="50"/>
      <c r="L92" s="1"/>
      <c r="M92" s="51"/>
      <c r="N92" s="51"/>
      <c r="O92" s="45"/>
      <c r="P92" s="45"/>
      <c r="Q92" s="45"/>
      <c r="R92" s="45"/>
      <c r="S92" s="45"/>
      <c r="T92" s="50"/>
      <c r="U92" s="51"/>
      <c r="V92" s="51"/>
      <c r="W92" s="50"/>
      <c r="X92" s="50"/>
      <c r="Y92" s="50"/>
      <c r="Z92" s="50"/>
      <c r="AA92" s="50"/>
      <c r="AB92" s="45"/>
      <c r="AC92" s="50"/>
      <c r="AD92" s="50"/>
      <c r="AE92" s="50"/>
      <c r="AF92" s="50"/>
      <c r="AG92" s="50"/>
      <c r="AH92" s="50"/>
      <c r="AI92" s="1"/>
      <c r="AJ92" s="1"/>
    </row>
    <row r="93" ht="11.25" hidden="1" customHeight="1">
      <c r="A93" s="1"/>
      <c r="B93" s="1"/>
      <c r="C93" s="2"/>
      <c r="D93" s="51"/>
      <c r="E93" s="45"/>
      <c r="F93" s="45"/>
      <c r="G93" s="1"/>
      <c r="H93" s="45"/>
      <c r="I93" s="45"/>
      <c r="J93" s="50"/>
      <c r="K93" s="50"/>
      <c r="L93" s="1"/>
      <c r="M93" s="51"/>
      <c r="N93" s="51"/>
      <c r="O93" s="45"/>
      <c r="P93" s="45"/>
      <c r="Q93" s="45"/>
      <c r="R93" s="45"/>
      <c r="S93" s="45"/>
      <c r="T93" s="50"/>
      <c r="U93" s="51"/>
      <c r="V93" s="51"/>
      <c r="W93" s="50"/>
      <c r="X93" s="50"/>
      <c r="Y93" s="50"/>
      <c r="Z93" s="50"/>
      <c r="AA93" s="50"/>
      <c r="AB93" s="45"/>
      <c r="AC93" s="50"/>
      <c r="AD93" s="50"/>
      <c r="AE93" s="50"/>
      <c r="AF93" s="50"/>
      <c r="AG93" s="50"/>
      <c r="AH93" s="50"/>
      <c r="AI93" s="1"/>
      <c r="AJ93" s="1"/>
    </row>
    <row r="94" ht="11.25" hidden="1" customHeight="1">
      <c r="A94" s="1"/>
      <c r="B94" s="1"/>
      <c r="C94" s="2"/>
      <c r="D94" s="51"/>
      <c r="E94" s="45"/>
      <c r="F94" s="45"/>
      <c r="G94" s="1"/>
      <c r="H94" s="45"/>
      <c r="I94" s="45"/>
      <c r="J94" s="50"/>
      <c r="K94" s="50"/>
      <c r="L94" s="1"/>
      <c r="M94" s="51"/>
      <c r="N94" s="51"/>
      <c r="O94" s="45"/>
      <c r="P94" s="45"/>
      <c r="Q94" s="45"/>
      <c r="R94" s="45"/>
      <c r="S94" s="45"/>
      <c r="T94" s="50"/>
      <c r="U94" s="51"/>
      <c r="V94" s="51"/>
      <c r="W94" s="50"/>
      <c r="X94" s="50"/>
      <c r="Y94" s="50"/>
      <c r="Z94" s="50"/>
      <c r="AA94" s="50"/>
      <c r="AB94" s="45"/>
      <c r="AC94" s="50"/>
      <c r="AD94" s="50"/>
      <c r="AE94" s="50"/>
      <c r="AF94" s="50"/>
      <c r="AG94" s="50"/>
      <c r="AH94" s="50"/>
      <c r="AI94" s="1"/>
      <c r="AJ94" s="1"/>
    </row>
    <row r="95" ht="11.25" hidden="1" customHeight="1">
      <c r="A95" s="1"/>
      <c r="B95" s="1"/>
      <c r="C95" s="2"/>
      <c r="D95" s="51"/>
      <c r="E95" s="45"/>
      <c r="F95" s="45"/>
      <c r="G95" s="1"/>
      <c r="H95" s="45"/>
      <c r="I95" s="45"/>
      <c r="J95" s="50"/>
      <c r="K95" s="50"/>
      <c r="L95" s="1"/>
      <c r="M95" s="51"/>
      <c r="N95" s="51"/>
      <c r="O95" s="45"/>
      <c r="P95" s="45"/>
      <c r="Q95" s="45"/>
      <c r="R95" s="45"/>
      <c r="S95" s="45"/>
      <c r="T95" s="50"/>
      <c r="U95" s="51"/>
      <c r="V95" s="51"/>
      <c r="W95" s="50"/>
      <c r="X95" s="50"/>
      <c r="Y95" s="50"/>
      <c r="Z95" s="50"/>
      <c r="AA95" s="50"/>
      <c r="AB95" s="45"/>
      <c r="AC95" s="50"/>
      <c r="AD95" s="50"/>
      <c r="AE95" s="50"/>
      <c r="AF95" s="50"/>
      <c r="AG95" s="50"/>
      <c r="AH95" s="50"/>
      <c r="AI95" s="1"/>
      <c r="AJ95" s="1"/>
    </row>
    <row r="96" ht="11.25" hidden="1" customHeight="1">
      <c r="A96" s="1"/>
      <c r="B96" s="1"/>
      <c r="C96" s="2"/>
      <c r="D96" s="51"/>
      <c r="E96" s="45"/>
      <c r="F96" s="45"/>
      <c r="G96" s="1"/>
      <c r="H96" s="45"/>
      <c r="I96" s="45"/>
      <c r="J96" s="50"/>
      <c r="K96" s="50"/>
      <c r="L96" s="1"/>
      <c r="M96" s="51"/>
      <c r="N96" s="51"/>
      <c r="O96" s="45"/>
      <c r="P96" s="45"/>
      <c r="Q96" s="45"/>
      <c r="R96" s="45"/>
      <c r="S96" s="45"/>
      <c r="T96" s="50"/>
      <c r="U96" s="51"/>
      <c r="V96" s="51"/>
      <c r="W96" s="50"/>
      <c r="X96" s="50"/>
      <c r="Y96" s="50"/>
      <c r="Z96" s="50"/>
      <c r="AA96" s="50"/>
      <c r="AB96" s="45"/>
      <c r="AC96" s="50"/>
      <c r="AD96" s="50"/>
      <c r="AE96" s="50"/>
      <c r="AF96" s="50"/>
      <c r="AG96" s="50"/>
      <c r="AH96" s="50"/>
      <c r="AI96" s="1"/>
      <c r="AJ96" s="1"/>
    </row>
    <row r="97" ht="11.25" hidden="1" customHeight="1">
      <c r="A97" s="1"/>
      <c r="B97" s="1"/>
      <c r="C97" s="2"/>
      <c r="D97" s="51"/>
      <c r="E97" s="45"/>
      <c r="F97" s="45"/>
      <c r="G97" s="1"/>
      <c r="H97" s="45"/>
      <c r="I97" s="45"/>
      <c r="J97" s="50"/>
      <c r="K97" s="50"/>
      <c r="L97" s="1"/>
      <c r="M97" s="51"/>
      <c r="N97" s="51"/>
      <c r="O97" s="45"/>
      <c r="P97" s="45"/>
      <c r="Q97" s="45"/>
      <c r="R97" s="45"/>
      <c r="S97" s="45"/>
      <c r="T97" s="50"/>
      <c r="U97" s="51"/>
      <c r="V97" s="51"/>
      <c r="W97" s="50"/>
      <c r="X97" s="50"/>
      <c r="Y97" s="50"/>
      <c r="Z97" s="50"/>
      <c r="AA97" s="50"/>
      <c r="AB97" s="45"/>
      <c r="AC97" s="50"/>
      <c r="AD97" s="50"/>
      <c r="AE97" s="50"/>
      <c r="AF97" s="50"/>
      <c r="AG97" s="50"/>
      <c r="AH97" s="50"/>
      <c r="AI97" s="1"/>
      <c r="AJ97" s="1"/>
    </row>
    <row r="98" ht="11.25" hidden="1" customHeight="1">
      <c r="A98" s="1"/>
      <c r="B98" s="1"/>
      <c r="C98" s="2"/>
      <c r="D98" s="51"/>
      <c r="E98" s="45"/>
      <c r="F98" s="45"/>
      <c r="G98" s="1"/>
      <c r="H98" s="45"/>
      <c r="I98" s="45"/>
      <c r="J98" s="50"/>
      <c r="K98" s="50"/>
      <c r="L98" s="1"/>
      <c r="M98" s="51"/>
      <c r="N98" s="51"/>
      <c r="O98" s="45"/>
      <c r="P98" s="45"/>
      <c r="Q98" s="45"/>
      <c r="R98" s="45"/>
      <c r="S98" s="45"/>
      <c r="T98" s="50"/>
      <c r="U98" s="51"/>
      <c r="V98" s="51"/>
      <c r="W98" s="50"/>
      <c r="X98" s="50"/>
      <c r="Y98" s="50"/>
      <c r="Z98" s="50"/>
      <c r="AA98" s="50"/>
      <c r="AB98" s="45"/>
      <c r="AC98" s="50"/>
      <c r="AD98" s="50"/>
      <c r="AE98" s="50"/>
      <c r="AF98" s="50"/>
      <c r="AG98" s="50"/>
      <c r="AH98" s="50"/>
      <c r="AI98" s="1"/>
      <c r="AJ98" s="1"/>
    </row>
    <row r="99" ht="11.25" hidden="1" customHeight="1">
      <c r="A99" s="1"/>
      <c r="B99" s="1"/>
      <c r="C99" s="2"/>
      <c r="D99" s="51"/>
      <c r="E99" s="45"/>
      <c r="F99" s="45"/>
      <c r="G99" s="1"/>
      <c r="H99" s="45"/>
      <c r="I99" s="45"/>
      <c r="J99" s="50"/>
      <c r="K99" s="50"/>
      <c r="L99" s="1"/>
      <c r="M99" s="51"/>
      <c r="N99" s="51"/>
      <c r="O99" s="45"/>
      <c r="P99" s="45"/>
      <c r="Q99" s="45"/>
      <c r="R99" s="45"/>
      <c r="S99" s="45"/>
      <c r="T99" s="50"/>
      <c r="U99" s="51"/>
      <c r="V99" s="51"/>
      <c r="W99" s="50"/>
      <c r="X99" s="50"/>
      <c r="Y99" s="50"/>
      <c r="Z99" s="50"/>
      <c r="AA99" s="50"/>
      <c r="AB99" s="45"/>
      <c r="AC99" s="50"/>
      <c r="AD99" s="50"/>
      <c r="AE99" s="50"/>
      <c r="AF99" s="50"/>
      <c r="AG99" s="50"/>
      <c r="AH99" s="50"/>
      <c r="AI99" s="1"/>
      <c r="AJ99" s="1"/>
    </row>
    <row r="100" ht="11.25" hidden="1" customHeight="1">
      <c r="A100" s="1"/>
      <c r="B100" s="1"/>
      <c r="C100" s="2"/>
      <c r="D100" s="51"/>
      <c r="E100" s="45"/>
      <c r="F100" s="45"/>
      <c r="G100" s="1"/>
      <c r="H100" s="45"/>
      <c r="I100" s="45"/>
      <c r="J100" s="50"/>
      <c r="K100" s="50"/>
      <c r="L100" s="1"/>
      <c r="M100" s="51"/>
      <c r="N100" s="51"/>
      <c r="O100" s="45"/>
      <c r="P100" s="45"/>
      <c r="Q100" s="45"/>
      <c r="R100" s="45"/>
      <c r="S100" s="45"/>
      <c r="T100" s="50"/>
      <c r="U100" s="51"/>
      <c r="V100" s="51"/>
      <c r="W100" s="50"/>
      <c r="X100" s="50"/>
      <c r="Y100" s="50"/>
      <c r="Z100" s="50"/>
      <c r="AA100" s="50"/>
      <c r="AB100" s="45"/>
      <c r="AC100" s="50"/>
      <c r="AD100" s="50"/>
      <c r="AE100" s="50"/>
      <c r="AF100" s="50"/>
      <c r="AG100" s="50"/>
      <c r="AH100" s="50"/>
      <c r="AI100" s="1"/>
      <c r="AJ100" s="1"/>
    </row>
    <row r="101" ht="11.25" hidden="1" customHeight="1">
      <c r="A101" s="1"/>
      <c r="B101" s="1"/>
      <c r="C101" s="2"/>
      <c r="D101" s="51"/>
      <c r="E101" s="45"/>
      <c r="F101" s="45"/>
      <c r="G101" s="1"/>
      <c r="H101" s="45"/>
      <c r="I101" s="45"/>
      <c r="J101" s="50"/>
      <c r="K101" s="50"/>
      <c r="L101" s="1"/>
      <c r="M101" s="51"/>
      <c r="N101" s="51"/>
      <c r="O101" s="45"/>
      <c r="P101" s="45"/>
      <c r="Q101" s="45"/>
      <c r="R101" s="45"/>
      <c r="S101" s="45"/>
      <c r="T101" s="50"/>
      <c r="U101" s="51"/>
      <c r="V101" s="51"/>
      <c r="W101" s="50"/>
      <c r="X101" s="50"/>
      <c r="Y101" s="50"/>
      <c r="Z101" s="50"/>
      <c r="AA101" s="50"/>
      <c r="AB101" s="45"/>
      <c r="AC101" s="50"/>
      <c r="AD101" s="50"/>
      <c r="AE101" s="50"/>
      <c r="AF101" s="50"/>
      <c r="AG101" s="50"/>
      <c r="AH101" s="50"/>
      <c r="AI101" s="1"/>
      <c r="AJ101" s="1"/>
    </row>
    <row r="102" ht="11.25" hidden="1" customHeight="1">
      <c r="A102" s="1"/>
      <c r="B102" s="1"/>
      <c r="C102" s="2"/>
      <c r="D102" s="51"/>
      <c r="E102" s="45"/>
      <c r="F102" s="45"/>
      <c r="G102" s="1"/>
      <c r="H102" s="45"/>
      <c r="I102" s="45"/>
      <c r="J102" s="50"/>
      <c r="K102" s="50"/>
      <c r="L102" s="1"/>
      <c r="M102" s="51"/>
      <c r="N102" s="51"/>
      <c r="O102" s="45"/>
      <c r="P102" s="45"/>
      <c r="Q102" s="45"/>
      <c r="R102" s="45"/>
      <c r="S102" s="45"/>
      <c r="T102" s="50"/>
      <c r="U102" s="51"/>
      <c r="V102" s="51"/>
      <c r="W102" s="50"/>
      <c r="X102" s="50"/>
      <c r="Y102" s="50"/>
      <c r="Z102" s="50"/>
      <c r="AA102" s="50"/>
      <c r="AB102" s="45"/>
      <c r="AC102" s="50"/>
      <c r="AD102" s="50"/>
      <c r="AE102" s="50"/>
      <c r="AF102" s="50"/>
      <c r="AG102" s="50"/>
      <c r="AH102" s="50"/>
      <c r="AI102" s="1"/>
      <c r="AJ102" s="1"/>
    </row>
    <row r="103" ht="11.25" hidden="1" customHeight="1">
      <c r="A103" s="1"/>
      <c r="B103" s="1"/>
      <c r="C103" s="2"/>
      <c r="D103" s="51"/>
      <c r="E103" s="45"/>
      <c r="F103" s="45"/>
      <c r="G103" s="1"/>
      <c r="H103" s="45"/>
      <c r="I103" s="45"/>
      <c r="J103" s="50"/>
      <c r="K103" s="50"/>
      <c r="L103" s="1"/>
      <c r="M103" s="51"/>
      <c r="N103" s="51"/>
      <c r="O103" s="45"/>
      <c r="P103" s="45"/>
      <c r="Q103" s="45"/>
      <c r="R103" s="45"/>
      <c r="S103" s="45"/>
      <c r="T103" s="50"/>
      <c r="U103" s="51"/>
      <c r="V103" s="51"/>
      <c r="W103" s="50"/>
      <c r="X103" s="50"/>
      <c r="Y103" s="50"/>
      <c r="Z103" s="50"/>
      <c r="AA103" s="50"/>
      <c r="AB103" s="45"/>
      <c r="AC103" s="50"/>
      <c r="AD103" s="50"/>
      <c r="AE103" s="50"/>
      <c r="AF103" s="50"/>
      <c r="AG103" s="50"/>
      <c r="AH103" s="50"/>
      <c r="AI103" s="1"/>
      <c r="AJ103" s="1"/>
    </row>
    <row r="104" ht="11.25" hidden="1" customHeight="1">
      <c r="A104" s="1"/>
      <c r="B104" s="1"/>
      <c r="C104" s="2"/>
      <c r="D104" s="51"/>
      <c r="E104" s="45"/>
      <c r="F104" s="45"/>
      <c r="G104" s="1"/>
      <c r="H104" s="45"/>
      <c r="I104" s="45"/>
      <c r="J104" s="50"/>
      <c r="K104" s="50"/>
      <c r="L104" s="1"/>
      <c r="M104" s="51"/>
      <c r="N104" s="51"/>
      <c r="O104" s="45"/>
      <c r="P104" s="45"/>
      <c r="Q104" s="45"/>
      <c r="R104" s="45"/>
      <c r="S104" s="45"/>
      <c r="T104" s="50"/>
      <c r="U104" s="51"/>
      <c r="V104" s="51"/>
      <c r="W104" s="50"/>
      <c r="X104" s="50"/>
      <c r="Y104" s="50"/>
      <c r="Z104" s="50"/>
      <c r="AA104" s="50"/>
      <c r="AB104" s="45"/>
      <c r="AC104" s="50"/>
      <c r="AD104" s="50"/>
      <c r="AE104" s="50"/>
      <c r="AF104" s="50"/>
      <c r="AG104" s="50"/>
      <c r="AH104" s="50"/>
      <c r="AI104" s="1"/>
      <c r="AJ104" s="1"/>
    </row>
    <row r="105" ht="11.25" hidden="1" customHeight="1">
      <c r="A105" s="1"/>
      <c r="B105" s="1"/>
      <c r="C105" s="2"/>
      <c r="D105" s="51"/>
      <c r="E105" s="45"/>
      <c r="F105" s="45"/>
      <c r="G105" s="1"/>
      <c r="H105" s="45"/>
      <c r="I105" s="45"/>
      <c r="J105" s="50"/>
      <c r="K105" s="50"/>
      <c r="L105" s="1"/>
      <c r="M105" s="51"/>
      <c r="N105" s="51"/>
      <c r="O105" s="45"/>
      <c r="P105" s="45"/>
      <c r="Q105" s="45"/>
      <c r="R105" s="45"/>
      <c r="S105" s="45"/>
      <c r="T105" s="50"/>
      <c r="U105" s="51"/>
      <c r="V105" s="51"/>
      <c r="W105" s="50"/>
      <c r="X105" s="50"/>
      <c r="Y105" s="50"/>
      <c r="Z105" s="50"/>
      <c r="AA105" s="50"/>
      <c r="AB105" s="45"/>
      <c r="AC105" s="50"/>
      <c r="AD105" s="50"/>
      <c r="AE105" s="50"/>
      <c r="AF105" s="50"/>
      <c r="AG105" s="50"/>
      <c r="AH105" s="50"/>
      <c r="AI105" s="1"/>
      <c r="AJ105" s="1"/>
    </row>
    <row r="106" ht="11.25" hidden="1" customHeight="1">
      <c r="A106" s="1"/>
      <c r="B106" s="1"/>
      <c r="C106" s="2"/>
      <c r="D106" s="51"/>
      <c r="E106" s="45"/>
      <c r="F106" s="45"/>
      <c r="G106" s="1"/>
      <c r="H106" s="45"/>
      <c r="I106" s="45"/>
      <c r="J106" s="50"/>
      <c r="K106" s="50"/>
      <c r="L106" s="1"/>
      <c r="M106" s="51"/>
      <c r="N106" s="51"/>
      <c r="O106" s="45"/>
      <c r="P106" s="45"/>
      <c r="Q106" s="45"/>
      <c r="R106" s="45"/>
      <c r="S106" s="45"/>
      <c r="T106" s="50"/>
      <c r="U106" s="51"/>
      <c r="V106" s="51"/>
      <c r="W106" s="50"/>
      <c r="X106" s="50"/>
      <c r="Y106" s="50"/>
      <c r="Z106" s="50"/>
      <c r="AA106" s="50"/>
      <c r="AB106" s="45"/>
      <c r="AC106" s="50"/>
      <c r="AD106" s="50"/>
      <c r="AE106" s="50"/>
      <c r="AF106" s="50"/>
      <c r="AG106" s="50"/>
      <c r="AH106" s="50"/>
      <c r="AI106" s="1"/>
      <c r="AJ106" s="1"/>
    </row>
    <row r="107" ht="11.25" hidden="1" customHeight="1">
      <c r="A107" s="1"/>
      <c r="B107" s="1"/>
      <c r="C107" s="2"/>
      <c r="D107" s="51"/>
      <c r="E107" s="45"/>
      <c r="F107" s="45"/>
      <c r="G107" s="1"/>
      <c r="H107" s="45"/>
      <c r="I107" s="45"/>
      <c r="J107" s="50"/>
      <c r="K107" s="50"/>
      <c r="L107" s="1"/>
      <c r="M107" s="51"/>
      <c r="N107" s="51"/>
      <c r="O107" s="45"/>
      <c r="P107" s="45"/>
      <c r="Q107" s="45"/>
      <c r="R107" s="45"/>
      <c r="S107" s="45"/>
      <c r="T107" s="50"/>
      <c r="U107" s="51"/>
      <c r="V107" s="51"/>
      <c r="W107" s="50"/>
      <c r="X107" s="50"/>
      <c r="Y107" s="50"/>
      <c r="Z107" s="50"/>
      <c r="AA107" s="50"/>
      <c r="AB107" s="45"/>
      <c r="AC107" s="50"/>
      <c r="AD107" s="50"/>
      <c r="AE107" s="50"/>
      <c r="AF107" s="50"/>
      <c r="AG107" s="50"/>
      <c r="AH107" s="50"/>
      <c r="AI107" s="1"/>
      <c r="AJ107" s="1"/>
    </row>
    <row r="108" ht="11.25" hidden="1" customHeight="1">
      <c r="A108" s="1"/>
      <c r="B108" s="1"/>
      <c r="C108" s="2"/>
      <c r="D108" s="51"/>
      <c r="E108" s="45"/>
      <c r="F108" s="45"/>
      <c r="G108" s="1"/>
      <c r="H108" s="45"/>
      <c r="I108" s="45"/>
      <c r="J108" s="50"/>
      <c r="K108" s="50"/>
      <c r="L108" s="1"/>
      <c r="M108" s="51"/>
      <c r="N108" s="51"/>
      <c r="O108" s="45"/>
      <c r="P108" s="45"/>
      <c r="Q108" s="45"/>
      <c r="R108" s="45"/>
      <c r="S108" s="45"/>
      <c r="T108" s="50"/>
      <c r="U108" s="51"/>
      <c r="V108" s="51"/>
      <c r="W108" s="50"/>
      <c r="X108" s="50"/>
      <c r="Y108" s="50"/>
      <c r="Z108" s="50"/>
      <c r="AA108" s="50"/>
      <c r="AB108" s="45"/>
      <c r="AC108" s="50"/>
      <c r="AD108" s="50"/>
      <c r="AE108" s="50"/>
      <c r="AF108" s="50"/>
      <c r="AG108" s="50"/>
      <c r="AH108" s="50"/>
      <c r="AI108" s="1"/>
      <c r="AJ108" s="1"/>
    </row>
    <row r="109" ht="11.25" hidden="1" customHeight="1">
      <c r="A109" s="1"/>
      <c r="B109" s="1"/>
      <c r="C109" s="2"/>
      <c r="D109" s="51"/>
      <c r="E109" s="45"/>
      <c r="F109" s="45"/>
      <c r="G109" s="1"/>
      <c r="H109" s="45"/>
      <c r="I109" s="45"/>
      <c r="J109" s="50"/>
      <c r="K109" s="50"/>
      <c r="L109" s="1"/>
      <c r="M109" s="51"/>
      <c r="N109" s="51"/>
      <c r="O109" s="45"/>
      <c r="P109" s="45"/>
      <c r="Q109" s="45"/>
      <c r="R109" s="45"/>
      <c r="S109" s="45"/>
      <c r="T109" s="50"/>
      <c r="U109" s="51"/>
      <c r="V109" s="51"/>
      <c r="W109" s="50"/>
      <c r="X109" s="50"/>
      <c r="Y109" s="50"/>
      <c r="Z109" s="50"/>
      <c r="AA109" s="50"/>
      <c r="AB109" s="45"/>
      <c r="AC109" s="50"/>
      <c r="AD109" s="50"/>
      <c r="AE109" s="50"/>
      <c r="AF109" s="50"/>
      <c r="AG109" s="50"/>
      <c r="AH109" s="50"/>
      <c r="AI109" s="1"/>
      <c r="AJ109" s="1"/>
    </row>
    <row r="110" ht="11.25" hidden="1" customHeight="1">
      <c r="A110" s="1"/>
      <c r="B110" s="1"/>
      <c r="C110" s="2"/>
      <c r="D110" s="51"/>
      <c r="E110" s="45"/>
      <c r="F110" s="45"/>
      <c r="G110" s="1"/>
      <c r="H110" s="45"/>
      <c r="I110" s="45"/>
      <c r="J110" s="50"/>
      <c r="K110" s="50"/>
      <c r="L110" s="1"/>
      <c r="M110" s="51"/>
      <c r="N110" s="51"/>
      <c r="O110" s="45"/>
      <c r="P110" s="45"/>
      <c r="Q110" s="45"/>
      <c r="R110" s="45"/>
      <c r="S110" s="45"/>
      <c r="T110" s="50"/>
      <c r="U110" s="51"/>
      <c r="V110" s="51"/>
      <c r="W110" s="50"/>
      <c r="X110" s="50"/>
      <c r="Y110" s="50"/>
      <c r="Z110" s="50"/>
      <c r="AA110" s="50"/>
      <c r="AB110" s="45"/>
      <c r="AC110" s="50"/>
      <c r="AD110" s="50"/>
      <c r="AE110" s="50"/>
      <c r="AF110" s="50"/>
      <c r="AG110" s="50"/>
      <c r="AH110" s="50"/>
      <c r="AI110" s="1"/>
      <c r="AJ110" s="1"/>
    </row>
    <row r="111" ht="11.25" hidden="1" customHeight="1">
      <c r="A111" s="1"/>
      <c r="B111" s="1"/>
      <c r="C111" s="2"/>
      <c r="D111" s="51"/>
      <c r="E111" s="45"/>
      <c r="F111" s="45"/>
      <c r="G111" s="1"/>
      <c r="H111" s="45"/>
      <c r="I111" s="45"/>
      <c r="J111" s="50"/>
      <c r="K111" s="50"/>
      <c r="L111" s="1"/>
      <c r="M111" s="51"/>
      <c r="N111" s="51"/>
      <c r="O111" s="45"/>
      <c r="P111" s="45"/>
      <c r="Q111" s="45"/>
      <c r="R111" s="45"/>
      <c r="S111" s="45"/>
      <c r="T111" s="50"/>
      <c r="U111" s="51"/>
      <c r="V111" s="51"/>
      <c r="W111" s="50"/>
      <c r="X111" s="50"/>
      <c r="Y111" s="50"/>
      <c r="Z111" s="50"/>
      <c r="AA111" s="50"/>
      <c r="AB111" s="45"/>
      <c r="AC111" s="50"/>
      <c r="AD111" s="50"/>
      <c r="AE111" s="50"/>
      <c r="AF111" s="50"/>
      <c r="AG111" s="50"/>
      <c r="AH111" s="50"/>
      <c r="AI111" s="1"/>
      <c r="AJ111" s="1"/>
    </row>
    <row r="112" ht="11.25" hidden="1" customHeight="1">
      <c r="A112" s="1"/>
      <c r="B112" s="1"/>
      <c r="C112" s="2"/>
      <c r="D112" s="51"/>
      <c r="E112" s="45"/>
      <c r="F112" s="45"/>
      <c r="G112" s="1"/>
      <c r="H112" s="45"/>
      <c r="I112" s="45"/>
      <c r="J112" s="50"/>
      <c r="K112" s="50"/>
      <c r="L112" s="1"/>
      <c r="M112" s="51"/>
      <c r="N112" s="51"/>
      <c r="O112" s="45"/>
      <c r="P112" s="45"/>
      <c r="Q112" s="45"/>
      <c r="R112" s="45"/>
      <c r="S112" s="45"/>
      <c r="T112" s="50"/>
      <c r="U112" s="51"/>
      <c r="V112" s="51"/>
      <c r="W112" s="50"/>
      <c r="X112" s="50"/>
      <c r="Y112" s="50"/>
      <c r="Z112" s="50"/>
      <c r="AA112" s="50"/>
      <c r="AB112" s="45"/>
      <c r="AC112" s="50"/>
      <c r="AD112" s="50"/>
      <c r="AE112" s="50"/>
      <c r="AF112" s="50"/>
      <c r="AG112" s="50"/>
      <c r="AH112" s="50"/>
      <c r="AI112" s="1"/>
      <c r="AJ112" s="1"/>
    </row>
    <row r="113" ht="11.25" hidden="1" customHeight="1">
      <c r="A113" s="1"/>
      <c r="B113" s="1"/>
      <c r="C113" s="2"/>
      <c r="D113" s="51"/>
      <c r="E113" s="45"/>
      <c r="F113" s="45"/>
      <c r="G113" s="1"/>
      <c r="H113" s="45"/>
      <c r="I113" s="45"/>
      <c r="J113" s="50"/>
      <c r="K113" s="50"/>
      <c r="L113" s="1"/>
      <c r="M113" s="51"/>
      <c r="N113" s="51"/>
      <c r="O113" s="45"/>
      <c r="P113" s="45"/>
      <c r="Q113" s="45"/>
      <c r="R113" s="45"/>
      <c r="S113" s="45"/>
      <c r="T113" s="50"/>
      <c r="U113" s="51"/>
      <c r="V113" s="51"/>
      <c r="W113" s="50"/>
      <c r="X113" s="50"/>
      <c r="Y113" s="50"/>
      <c r="Z113" s="50"/>
      <c r="AA113" s="50"/>
      <c r="AB113" s="45"/>
      <c r="AC113" s="50"/>
      <c r="AD113" s="50"/>
      <c r="AE113" s="50"/>
      <c r="AF113" s="50"/>
      <c r="AG113" s="50"/>
      <c r="AH113" s="50"/>
      <c r="AI113" s="1"/>
      <c r="AJ113" s="1"/>
    </row>
    <row r="114" ht="11.25" hidden="1" customHeight="1">
      <c r="A114" s="1"/>
      <c r="B114" s="1"/>
      <c r="C114" s="2"/>
      <c r="D114" s="51"/>
      <c r="E114" s="45"/>
      <c r="F114" s="45"/>
      <c r="G114" s="1"/>
      <c r="H114" s="45"/>
      <c r="I114" s="45"/>
      <c r="J114" s="50"/>
      <c r="K114" s="50"/>
      <c r="L114" s="1"/>
      <c r="M114" s="51"/>
      <c r="N114" s="51"/>
      <c r="O114" s="45"/>
      <c r="P114" s="45"/>
      <c r="Q114" s="45"/>
      <c r="R114" s="45"/>
      <c r="S114" s="45"/>
      <c r="T114" s="50"/>
      <c r="U114" s="51"/>
      <c r="V114" s="51"/>
      <c r="W114" s="50"/>
      <c r="X114" s="50"/>
      <c r="Y114" s="50"/>
      <c r="Z114" s="50"/>
      <c r="AA114" s="50"/>
      <c r="AB114" s="45"/>
      <c r="AC114" s="50"/>
      <c r="AD114" s="50"/>
      <c r="AE114" s="50"/>
      <c r="AF114" s="50"/>
      <c r="AG114" s="50"/>
      <c r="AH114" s="50"/>
      <c r="AI114" s="1"/>
      <c r="AJ114" s="1"/>
    </row>
    <row r="115" ht="11.25" hidden="1" customHeight="1">
      <c r="A115" s="1"/>
      <c r="B115" s="1"/>
      <c r="C115" s="2"/>
      <c r="D115" s="51"/>
      <c r="E115" s="45"/>
      <c r="F115" s="45"/>
      <c r="G115" s="1"/>
      <c r="H115" s="45"/>
      <c r="I115" s="45"/>
      <c r="J115" s="50"/>
      <c r="K115" s="50"/>
      <c r="L115" s="1"/>
      <c r="M115" s="51"/>
      <c r="N115" s="51"/>
      <c r="O115" s="45"/>
      <c r="P115" s="45"/>
      <c r="Q115" s="45"/>
      <c r="R115" s="45"/>
      <c r="S115" s="45"/>
      <c r="T115" s="50"/>
      <c r="U115" s="51"/>
      <c r="V115" s="51"/>
      <c r="W115" s="50"/>
      <c r="X115" s="50"/>
      <c r="Y115" s="50"/>
      <c r="Z115" s="50"/>
      <c r="AA115" s="50"/>
      <c r="AB115" s="45"/>
      <c r="AC115" s="50"/>
      <c r="AD115" s="50"/>
      <c r="AE115" s="50"/>
      <c r="AF115" s="50"/>
      <c r="AG115" s="50"/>
      <c r="AH115" s="50"/>
      <c r="AI115" s="1"/>
      <c r="AJ115" s="1"/>
    </row>
    <row r="116" ht="11.25" hidden="1" customHeight="1">
      <c r="A116" s="1"/>
      <c r="B116" s="1"/>
      <c r="C116" s="2"/>
      <c r="D116" s="51"/>
      <c r="E116" s="45"/>
      <c r="F116" s="45"/>
      <c r="G116" s="1"/>
      <c r="H116" s="45"/>
      <c r="I116" s="45"/>
      <c r="J116" s="50"/>
      <c r="K116" s="50"/>
      <c r="L116" s="1"/>
      <c r="M116" s="51"/>
      <c r="N116" s="51"/>
      <c r="O116" s="45"/>
      <c r="P116" s="45"/>
      <c r="Q116" s="45"/>
      <c r="R116" s="45"/>
      <c r="S116" s="45"/>
      <c r="T116" s="50"/>
      <c r="U116" s="51"/>
      <c r="V116" s="51"/>
      <c r="W116" s="50"/>
      <c r="X116" s="50"/>
      <c r="Y116" s="50"/>
      <c r="Z116" s="50"/>
      <c r="AA116" s="50"/>
      <c r="AB116" s="45"/>
      <c r="AC116" s="50"/>
      <c r="AD116" s="50"/>
      <c r="AE116" s="50"/>
      <c r="AF116" s="50"/>
      <c r="AG116" s="50"/>
      <c r="AH116" s="50"/>
      <c r="AI116" s="1"/>
      <c r="AJ116" s="1"/>
    </row>
    <row r="117" ht="11.25" hidden="1" customHeight="1">
      <c r="A117" s="1"/>
      <c r="B117" s="1"/>
      <c r="C117" s="2"/>
      <c r="D117" s="51"/>
      <c r="E117" s="45"/>
      <c r="F117" s="45"/>
      <c r="G117" s="1"/>
      <c r="H117" s="45"/>
      <c r="I117" s="45"/>
      <c r="J117" s="50"/>
      <c r="K117" s="50"/>
      <c r="L117" s="1"/>
      <c r="M117" s="51"/>
      <c r="N117" s="51"/>
      <c r="O117" s="45"/>
      <c r="P117" s="45"/>
      <c r="Q117" s="45"/>
      <c r="R117" s="45"/>
      <c r="S117" s="45"/>
      <c r="T117" s="50"/>
      <c r="U117" s="51"/>
      <c r="V117" s="51"/>
      <c r="W117" s="50"/>
      <c r="X117" s="50"/>
      <c r="Y117" s="50"/>
      <c r="Z117" s="50"/>
      <c r="AA117" s="50"/>
      <c r="AB117" s="45"/>
      <c r="AC117" s="50"/>
      <c r="AD117" s="50"/>
      <c r="AE117" s="50"/>
      <c r="AF117" s="50"/>
      <c r="AG117" s="50"/>
      <c r="AH117" s="50"/>
      <c r="AI117" s="1"/>
      <c r="AJ117" s="1"/>
    </row>
    <row r="118" ht="11.25" hidden="1" customHeight="1">
      <c r="A118" s="1"/>
      <c r="B118" s="1"/>
      <c r="C118" s="2"/>
      <c r="D118" s="51"/>
      <c r="E118" s="45"/>
      <c r="F118" s="45"/>
      <c r="G118" s="1"/>
      <c r="H118" s="45"/>
      <c r="I118" s="45"/>
      <c r="J118" s="50"/>
      <c r="K118" s="50"/>
      <c r="L118" s="1"/>
      <c r="M118" s="51"/>
      <c r="N118" s="51"/>
      <c r="O118" s="45"/>
      <c r="P118" s="45"/>
      <c r="Q118" s="45"/>
      <c r="R118" s="45"/>
      <c r="S118" s="45"/>
      <c r="T118" s="50"/>
      <c r="U118" s="51"/>
      <c r="V118" s="51"/>
      <c r="W118" s="50"/>
      <c r="X118" s="50"/>
      <c r="Y118" s="50"/>
      <c r="Z118" s="50"/>
      <c r="AA118" s="50"/>
      <c r="AB118" s="45"/>
      <c r="AC118" s="50"/>
      <c r="AD118" s="50"/>
      <c r="AE118" s="50"/>
      <c r="AF118" s="50"/>
      <c r="AG118" s="50"/>
      <c r="AH118" s="50"/>
      <c r="AI118" s="1"/>
      <c r="AJ118" s="1"/>
    </row>
    <row r="119" ht="11.25" hidden="1" customHeight="1">
      <c r="A119" s="1"/>
      <c r="B119" s="1"/>
      <c r="C119" s="2"/>
      <c r="D119" s="51"/>
      <c r="E119" s="45"/>
      <c r="F119" s="45"/>
      <c r="G119" s="1"/>
      <c r="H119" s="45"/>
      <c r="I119" s="45"/>
      <c r="J119" s="50"/>
      <c r="K119" s="50"/>
      <c r="L119" s="1"/>
      <c r="M119" s="51"/>
      <c r="N119" s="51"/>
      <c r="O119" s="45"/>
      <c r="P119" s="45"/>
      <c r="Q119" s="45"/>
      <c r="R119" s="45"/>
      <c r="S119" s="45"/>
      <c r="T119" s="50"/>
      <c r="U119" s="51"/>
      <c r="V119" s="51"/>
      <c r="W119" s="50"/>
      <c r="X119" s="50"/>
      <c r="Y119" s="50"/>
      <c r="Z119" s="50"/>
      <c r="AA119" s="50"/>
      <c r="AB119" s="45"/>
      <c r="AC119" s="50"/>
      <c r="AD119" s="50"/>
      <c r="AE119" s="50"/>
      <c r="AF119" s="50"/>
      <c r="AG119" s="50"/>
      <c r="AH119" s="50"/>
      <c r="AI119" s="1"/>
      <c r="AJ119" s="1"/>
    </row>
    <row r="120" ht="11.25" hidden="1" customHeight="1">
      <c r="A120" s="1"/>
      <c r="B120" s="1"/>
      <c r="C120" s="2"/>
      <c r="D120" s="51"/>
      <c r="E120" s="45"/>
      <c r="F120" s="45"/>
      <c r="G120" s="1"/>
      <c r="H120" s="45"/>
      <c r="I120" s="45"/>
      <c r="J120" s="50"/>
      <c r="K120" s="50"/>
      <c r="L120" s="1"/>
      <c r="M120" s="51"/>
      <c r="N120" s="51"/>
      <c r="O120" s="45"/>
      <c r="P120" s="45"/>
      <c r="Q120" s="45"/>
      <c r="R120" s="45"/>
      <c r="S120" s="45"/>
      <c r="T120" s="50"/>
      <c r="U120" s="51"/>
      <c r="V120" s="51"/>
      <c r="W120" s="50"/>
      <c r="X120" s="50"/>
      <c r="Y120" s="50"/>
      <c r="Z120" s="50"/>
      <c r="AA120" s="50"/>
      <c r="AB120" s="45"/>
      <c r="AC120" s="50"/>
      <c r="AD120" s="50"/>
      <c r="AE120" s="50"/>
      <c r="AF120" s="50"/>
      <c r="AG120" s="50"/>
      <c r="AH120" s="50"/>
      <c r="AI120" s="1"/>
      <c r="AJ120" s="1"/>
    </row>
    <row r="121" ht="11.25" hidden="1" customHeight="1">
      <c r="A121" s="1"/>
      <c r="B121" s="1"/>
      <c r="C121" s="2"/>
      <c r="D121" s="51"/>
      <c r="E121" s="45"/>
      <c r="F121" s="45"/>
      <c r="G121" s="1"/>
      <c r="H121" s="45"/>
      <c r="I121" s="45"/>
      <c r="J121" s="50"/>
      <c r="K121" s="50"/>
      <c r="L121" s="1"/>
      <c r="M121" s="51"/>
      <c r="N121" s="51"/>
      <c r="O121" s="45"/>
      <c r="P121" s="45"/>
      <c r="Q121" s="45"/>
      <c r="R121" s="45"/>
      <c r="S121" s="45"/>
      <c r="T121" s="50"/>
      <c r="U121" s="51"/>
      <c r="V121" s="51"/>
      <c r="W121" s="50"/>
      <c r="X121" s="50"/>
      <c r="Y121" s="50"/>
      <c r="Z121" s="50"/>
      <c r="AA121" s="50"/>
      <c r="AB121" s="45"/>
      <c r="AC121" s="50"/>
      <c r="AD121" s="50"/>
      <c r="AE121" s="50"/>
      <c r="AF121" s="50"/>
      <c r="AG121" s="50"/>
      <c r="AH121" s="50"/>
      <c r="AI121" s="1"/>
      <c r="AJ121" s="1"/>
    </row>
    <row r="122" ht="11.25" hidden="1" customHeight="1">
      <c r="A122" s="1"/>
      <c r="B122" s="1"/>
      <c r="C122" s="2"/>
      <c r="D122" s="51"/>
      <c r="E122" s="45"/>
      <c r="F122" s="45"/>
      <c r="G122" s="1"/>
      <c r="H122" s="45"/>
      <c r="I122" s="45"/>
      <c r="J122" s="50"/>
      <c r="K122" s="50"/>
      <c r="L122" s="1"/>
      <c r="M122" s="51"/>
      <c r="N122" s="51"/>
      <c r="O122" s="45"/>
      <c r="P122" s="45"/>
      <c r="Q122" s="45"/>
      <c r="R122" s="45"/>
      <c r="S122" s="45"/>
      <c r="T122" s="50"/>
      <c r="U122" s="51"/>
      <c r="V122" s="51"/>
      <c r="W122" s="50"/>
      <c r="X122" s="50"/>
      <c r="Y122" s="50"/>
      <c r="Z122" s="50"/>
      <c r="AA122" s="50"/>
      <c r="AB122" s="45"/>
      <c r="AC122" s="50"/>
      <c r="AD122" s="50"/>
      <c r="AE122" s="50"/>
      <c r="AF122" s="50"/>
      <c r="AG122" s="50"/>
      <c r="AH122" s="50"/>
      <c r="AI122" s="1"/>
      <c r="AJ122" s="1"/>
    </row>
    <row r="123" ht="11.25" hidden="1" customHeight="1">
      <c r="A123" s="1"/>
      <c r="B123" s="1"/>
      <c r="C123" s="2"/>
      <c r="D123" s="51"/>
      <c r="E123" s="45"/>
      <c r="F123" s="45"/>
      <c r="G123" s="1"/>
      <c r="H123" s="45"/>
      <c r="I123" s="45"/>
      <c r="J123" s="50"/>
      <c r="K123" s="50"/>
      <c r="L123" s="1"/>
      <c r="M123" s="51"/>
      <c r="N123" s="51"/>
      <c r="O123" s="45"/>
      <c r="P123" s="45"/>
      <c r="Q123" s="45"/>
      <c r="R123" s="45"/>
      <c r="S123" s="45"/>
      <c r="T123" s="50"/>
      <c r="U123" s="51"/>
      <c r="V123" s="51"/>
      <c r="W123" s="50"/>
      <c r="X123" s="50"/>
      <c r="Y123" s="50"/>
      <c r="Z123" s="50"/>
      <c r="AA123" s="50"/>
      <c r="AB123" s="45"/>
      <c r="AC123" s="50"/>
      <c r="AD123" s="50"/>
      <c r="AE123" s="50"/>
      <c r="AF123" s="50"/>
      <c r="AG123" s="50"/>
      <c r="AH123" s="50"/>
      <c r="AI123" s="1"/>
      <c r="AJ123" s="1"/>
    </row>
    <row r="124" ht="11.25" hidden="1" customHeight="1">
      <c r="A124" s="1"/>
      <c r="B124" s="1"/>
      <c r="C124" s="2"/>
      <c r="D124" s="51"/>
      <c r="E124" s="45"/>
      <c r="F124" s="45"/>
      <c r="G124" s="1"/>
      <c r="H124" s="45"/>
      <c r="I124" s="45"/>
      <c r="J124" s="50"/>
      <c r="K124" s="50"/>
      <c r="L124" s="1"/>
      <c r="M124" s="51"/>
      <c r="N124" s="51"/>
      <c r="O124" s="45"/>
      <c r="P124" s="45"/>
      <c r="Q124" s="45"/>
      <c r="R124" s="45"/>
      <c r="S124" s="45"/>
      <c r="T124" s="50"/>
      <c r="U124" s="51"/>
      <c r="V124" s="51"/>
      <c r="W124" s="50"/>
      <c r="X124" s="50"/>
      <c r="Y124" s="50"/>
      <c r="Z124" s="50"/>
      <c r="AA124" s="50"/>
      <c r="AB124" s="45"/>
      <c r="AC124" s="50"/>
      <c r="AD124" s="50"/>
      <c r="AE124" s="50"/>
      <c r="AF124" s="50"/>
      <c r="AG124" s="50"/>
      <c r="AH124" s="50"/>
      <c r="AI124" s="1"/>
      <c r="AJ124" s="1"/>
    </row>
    <row r="125" ht="11.25" hidden="1" customHeight="1">
      <c r="A125" s="1"/>
      <c r="B125" s="1"/>
      <c r="C125" s="2"/>
      <c r="D125" s="51"/>
      <c r="E125" s="45"/>
      <c r="F125" s="45"/>
      <c r="G125" s="1"/>
      <c r="H125" s="45"/>
      <c r="I125" s="45"/>
      <c r="J125" s="50"/>
      <c r="K125" s="50"/>
      <c r="L125" s="1"/>
      <c r="M125" s="51"/>
      <c r="N125" s="51"/>
      <c r="O125" s="45"/>
      <c r="P125" s="45"/>
      <c r="Q125" s="45"/>
      <c r="R125" s="45"/>
      <c r="S125" s="45"/>
      <c r="T125" s="50"/>
      <c r="U125" s="51"/>
      <c r="V125" s="51"/>
      <c r="W125" s="50"/>
      <c r="X125" s="50"/>
      <c r="Y125" s="50"/>
      <c r="Z125" s="50"/>
      <c r="AA125" s="50"/>
      <c r="AB125" s="45"/>
      <c r="AC125" s="50"/>
      <c r="AD125" s="50"/>
      <c r="AE125" s="50"/>
      <c r="AF125" s="50"/>
      <c r="AG125" s="50"/>
      <c r="AH125" s="50"/>
      <c r="AI125" s="1"/>
      <c r="AJ125" s="1"/>
    </row>
    <row r="126" ht="11.25" hidden="1" customHeight="1">
      <c r="A126" s="1"/>
      <c r="B126" s="1"/>
      <c r="C126" s="2"/>
      <c r="D126" s="51"/>
      <c r="E126" s="45"/>
      <c r="F126" s="45"/>
      <c r="G126" s="1"/>
      <c r="H126" s="45"/>
      <c r="I126" s="45"/>
      <c r="J126" s="50"/>
      <c r="K126" s="50"/>
      <c r="L126" s="1"/>
      <c r="M126" s="51"/>
      <c r="N126" s="51"/>
      <c r="O126" s="45"/>
      <c r="P126" s="45"/>
      <c r="Q126" s="45"/>
      <c r="R126" s="45"/>
      <c r="S126" s="45"/>
      <c r="T126" s="50"/>
      <c r="U126" s="51"/>
      <c r="V126" s="51"/>
      <c r="W126" s="50"/>
      <c r="X126" s="50"/>
      <c r="Y126" s="50"/>
      <c r="Z126" s="50"/>
      <c r="AA126" s="50"/>
      <c r="AB126" s="45"/>
      <c r="AC126" s="50"/>
      <c r="AD126" s="50"/>
      <c r="AE126" s="50"/>
      <c r="AF126" s="50"/>
      <c r="AG126" s="50"/>
      <c r="AH126" s="50"/>
      <c r="AI126" s="1"/>
      <c r="AJ126" s="1"/>
    </row>
    <row r="127" ht="11.25" hidden="1" customHeight="1">
      <c r="A127" s="1"/>
      <c r="B127" s="1"/>
      <c r="C127" s="2"/>
      <c r="D127" s="51"/>
      <c r="E127" s="45"/>
      <c r="F127" s="45"/>
      <c r="G127" s="1"/>
      <c r="H127" s="45"/>
      <c r="I127" s="45"/>
      <c r="J127" s="50"/>
      <c r="K127" s="50"/>
      <c r="L127" s="1"/>
      <c r="M127" s="51"/>
      <c r="N127" s="51"/>
      <c r="O127" s="45"/>
      <c r="P127" s="45"/>
      <c r="Q127" s="45"/>
      <c r="R127" s="45"/>
      <c r="S127" s="45"/>
      <c r="T127" s="50"/>
      <c r="U127" s="51"/>
      <c r="V127" s="51"/>
      <c r="W127" s="50"/>
      <c r="X127" s="50"/>
      <c r="Y127" s="50"/>
      <c r="Z127" s="50"/>
      <c r="AA127" s="50"/>
      <c r="AB127" s="45"/>
      <c r="AC127" s="50"/>
      <c r="AD127" s="50"/>
      <c r="AE127" s="50"/>
      <c r="AF127" s="50"/>
      <c r="AG127" s="50"/>
      <c r="AH127" s="50"/>
      <c r="AI127" s="1"/>
      <c r="AJ127" s="1"/>
    </row>
    <row r="128" ht="11.25" hidden="1" customHeight="1">
      <c r="A128" s="1"/>
      <c r="B128" s="1"/>
      <c r="C128" s="2"/>
      <c r="D128" s="51"/>
      <c r="E128" s="45"/>
      <c r="F128" s="45"/>
      <c r="G128" s="1"/>
      <c r="H128" s="45"/>
      <c r="I128" s="45"/>
      <c r="J128" s="50"/>
      <c r="K128" s="50"/>
      <c r="L128" s="1"/>
      <c r="M128" s="51"/>
      <c r="N128" s="51"/>
      <c r="O128" s="45"/>
      <c r="P128" s="45"/>
      <c r="Q128" s="45"/>
      <c r="R128" s="45"/>
      <c r="S128" s="45"/>
      <c r="T128" s="50"/>
      <c r="U128" s="51"/>
      <c r="V128" s="51"/>
      <c r="W128" s="50"/>
      <c r="X128" s="50"/>
      <c r="Y128" s="50"/>
      <c r="Z128" s="50"/>
      <c r="AA128" s="50"/>
      <c r="AB128" s="45"/>
      <c r="AC128" s="50"/>
      <c r="AD128" s="50"/>
      <c r="AE128" s="50"/>
      <c r="AF128" s="50"/>
      <c r="AG128" s="50"/>
      <c r="AH128" s="50"/>
      <c r="AI128" s="1"/>
      <c r="AJ128" s="1"/>
    </row>
    <row r="129" ht="11.25" hidden="1" customHeight="1">
      <c r="A129" s="1"/>
      <c r="B129" s="1"/>
      <c r="C129" s="2"/>
      <c r="D129" s="51"/>
      <c r="E129" s="45"/>
      <c r="F129" s="45"/>
      <c r="G129" s="1"/>
      <c r="H129" s="45"/>
      <c r="I129" s="45"/>
      <c r="J129" s="50"/>
      <c r="K129" s="50"/>
      <c r="L129" s="1"/>
      <c r="M129" s="51"/>
      <c r="N129" s="51"/>
      <c r="O129" s="45"/>
      <c r="P129" s="45"/>
      <c r="Q129" s="45"/>
      <c r="R129" s="45"/>
      <c r="S129" s="45"/>
      <c r="T129" s="50"/>
      <c r="U129" s="51"/>
      <c r="V129" s="51"/>
      <c r="W129" s="50"/>
      <c r="X129" s="50"/>
      <c r="Y129" s="50"/>
      <c r="Z129" s="50"/>
      <c r="AA129" s="50"/>
      <c r="AB129" s="45"/>
      <c r="AC129" s="50"/>
      <c r="AD129" s="50"/>
      <c r="AE129" s="50"/>
      <c r="AF129" s="50"/>
      <c r="AG129" s="50"/>
      <c r="AH129" s="50"/>
      <c r="AI129" s="1"/>
      <c r="AJ129" s="1"/>
    </row>
    <row r="130" ht="11.25" hidden="1" customHeight="1">
      <c r="A130" s="1"/>
      <c r="B130" s="1"/>
      <c r="C130" s="2"/>
      <c r="D130" s="51"/>
      <c r="E130" s="45"/>
      <c r="F130" s="45"/>
      <c r="G130" s="1"/>
      <c r="H130" s="45"/>
      <c r="I130" s="45"/>
      <c r="J130" s="50"/>
      <c r="K130" s="50"/>
      <c r="L130" s="1"/>
      <c r="M130" s="51"/>
      <c r="N130" s="51"/>
      <c r="O130" s="45"/>
      <c r="P130" s="45"/>
      <c r="Q130" s="45"/>
      <c r="R130" s="45"/>
      <c r="S130" s="45"/>
      <c r="T130" s="50"/>
      <c r="U130" s="51"/>
      <c r="V130" s="51"/>
      <c r="W130" s="50"/>
      <c r="X130" s="50"/>
      <c r="Y130" s="50"/>
      <c r="Z130" s="50"/>
      <c r="AA130" s="50"/>
      <c r="AB130" s="45"/>
      <c r="AC130" s="50"/>
      <c r="AD130" s="50"/>
      <c r="AE130" s="50"/>
      <c r="AF130" s="50"/>
      <c r="AG130" s="50"/>
      <c r="AH130" s="50"/>
      <c r="AI130" s="1"/>
      <c r="AJ130" s="1"/>
    </row>
    <row r="131" ht="11.25" hidden="1" customHeight="1">
      <c r="A131" s="1"/>
      <c r="B131" s="1"/>
      <c r="C131" s="2"/>
      <c r="D131" s="51"/>
      <c r="E131" s="45"/>
      <c r="F131" s="45"/>
      <c r="G131" s="1"/>
      <c r="H131" s="45"/>
      <c r="I131" s="45"/>
      <c r="J131" s="50"/>
      <c r="K131" s="50"/>
      <c r="L131" s="1"/>
      <c r="M131" s="51"/>
      <c r="N131" s="51"/>
      <c r="O131" s="45"/>
      <c r="P131" s="45"/>
      <c r="Q131" s="45"/>
      <c r="R131" s="45"/>
      <c r="S131" s="45"/>
      <c r="T131" s="50"/>
      <c r="U131" s="51"/>
      <c r="V131" s="51"/>
      <c r="W131" s="50"/>
      <c r="X131" s="50"/>
      <c r="Y131" s="50"/>
      <c r="Z131" s="50"/>
      <c r="AA131" s="50"/>
      <c r="AB131" s="45"/>
      <c r="AC131" s="50"/>
      <c r="AD131" s="50"/>
      <c r="AE131" s="50"/>
      <c r="AF131" s="50"/>
      <c r="AG131" s="50"/>
      <c r="AH131" s="50"/>
      <c r="AI131" s="1"/>
      <c r="AJ131" s="1"/>
    </row>
    <row r="132" ht="11.25" hidden="1" customHeight="1">
      <c r="A132" s="1"/>
      <c r="B132" s="1"/>
      <c r="C132" s="2"/>
      <c r="D132" s="51"/>
      <c r="E132" s="45"/>
      <c r="F132" s="45"/>
      <c r="G132" s="1"/>
      <c r="H132" s="45"/>
      <c r="I132" s="45"/>
      <c r="J132" s="50"/>
      <c r="K132" s="50"/>
      <c r="L132" s="1"/>
      <c r="M132" s="51"/>
      <c r="N132" s="51"/>
      <c r="O132" s="45"/>
      <c r="P132" s="45"/>
      <c r="Q132" s="45"/>
      <c r="R132" s="45"/>
      <c r="S132" s="45"/>
      <c r="T132" s="50"/>
      <c r="U132" s="51"/>
      <c r="V132" s="51"/>
      <c r="W132" s="50"/>
      <c r="X132" s="50"/>
      <c r="Y132" s="50"/>
      <c r="Z132" s="50"/>
      <c r="AA132" s="50"/>
      <c r="AB132" s="45"/>
      <c r="AC132" s="50"/>
      <c r="AD132" s="50"/>
      <c r="AE132" s="50"/>
      <c r="AF132" s="50"/>
      <c r="AG132" s="50"/>
      <c r="AH132" s="50"/>
      <c r="AI132" s="1"/>
      <c r="AJ132" s="1"/>
    </row>
    <row r="133" ht="11.25" hidden="1" customHeight="1">
      <c r="A133" s="1"/>
      <c r="B133" s="1"/>
      <c r="C133" s="2"/>
      <c r="D133" s="51"/>
      <c r="E133" s="45"/>
      <c r="F133" s="45"/>
      <c r="G133" s="1"/>
      <c r="H133" s="45"/>
      <c r="I133" s="45"/>
      <c r="J133" s="50"/>
      <c r="K133" s="50"/>
      <c r="L133" s="1"/>
      <c r="M133" s="51"/>
      <c r="N133" s="51"/>
      <c r="O133" s="45"/>
      <c r="P133" s="45"/>
      <c r="Q133" s="45"/>
      <c r="R133" s="45"/>
      <c r="S133" s="45"/>
      <c r="T133" s="50"/>
      <c r="U133" s="51"/>
      <c r="V133" s="51"/>
      <c r="W133" s="50"/>
      <c r="X133" s="50"/>
      <c r="Y133" s="50"/>
      <c r="Z133" s="50"/>
      <c r="AA133" s="50"/>
      <c r="AB133" s="45"/>
      <c r="AC133" s="50"/>
      <c r="AD133" s="50"/>
      <c r="AE133" s="50"/>
      <c r="AF133" s="50"/>
      <c r="AG133" s="50"/>
      <c r="AH133" s="50"/>
      <c r="AI133" s="1"/>
      <c r="AJ133" s="1"/>
    </row>
    <row r="134" ht="11.25" hidden="1" customHeight="1">
      <c r="A134" s="1"/>
      <c r="B134" s="1"/>
      <c r="C134" s="2"/>
      <c r="D134" s="51"/>
      <c r="E134" s="45"/>
      <c r="F134" s="45"/>
      <c r="G134" s="1"/>
      <c r="H134" s="45"/>
      <c r="I134" s="45"/>
      <c r="J134" s="50"/>
      <c r="K134" s="50"/>
      <c r="L134" s="1"/>
      <c r="M134" s="51"/>
      <c r="N134" s="51"/>
      <c r="O134" s="45"/>
      <c r="P134" s="45"/>
      <c r="Q134" s="45"/>
      <c r="R134" s="45"/>
      <c r="S134" s="45"/>
      <c r="T134" s="50"/>
      <c r="U134" s="51"/>
      <c r="V134" s="51"/>
      <c r="W134" s="50"/>
      <c r="X134" s="50"/>
      <c r="Y134" s="50"/>
      <c r="Z134" s="50"/>
      <c r="AA134" s="50"/>
      <c r="AB134" s="45"/>
      <c r="AC134" s="50"/>
      <c r="AD134" s="50"/>
      <c r="AE134" s="50"/>
      <c r="AF134" s="50"/>
      <c r="AG134" s="50"/>
      <c r="AH134" s="50"/>
      <c r="AI134" s="1"/>
      <c r="AJ134" s="1"/>
    </row>
    <row r="135" ht="11.25" hidden="1" customHeight="1">
      <c r="A135" s="1"/>
      <c r="B135" s="1"/>
      <c r="C135" s="2"/>
      <c r="D135" s="51"/>
      <c r="E135" s="45"/>
      <c r="F135" s="45"/>
      <c r="G135" s="1"/>
      <c r="H135" s="45"/>
      <c r="I135" s="45"/>
      <c r="J135" s="50"/>
      <c r="K135" s="50"/>
      <c r="L135" s="1"/>
      <c r="M135" s="51"/>
      <c r="N135" s="51"/>
      <c r="O135" s="45"/>
      <c r="P135" s="45"/>
      <c r="Q135" s="45"/>
      <c r="R135" s="45"/>
      <c r="S135" s="45"/>
      <c r="T135" s="50"/>
      <c r="U135" s="51"/>
      <c r="V135" s="51"/>
      <c r="W135" s="50"/>
      <c r="X135" s="50"/>
      <c r="Y135" s="50"/>
      <c r="Z135" s="50"/>
      <c r="AA135" s="50"/>
      <c r="AB135" s="45"/>
      <c r="AC135" s="50"/>
      <c r="AD135" s="50"/>
      <c r="AE135" s="50"/>
      <c r="AF135" s="50"/>
      <c r="AG135" s="50"/>
      <c r="AH135" s="50"/>
      <c r="AI135" s="1"/>
      <c r="AJ135" s="1"/>
    </row>
    <row r="136" ht="11.25" hidden="1" customHeight="1">
      <c r="A136" s="1"/>
      <c r="B136" s="1"/>
      <c r="C136" s="2"/>
      <c r="D136" s="51"/>
      <c r="E136" s="45"/>
      <c r="F136" s="45"/>
      <c r="G136" s="1"/>
      <c r="H136" s="45"/>
      <c r="I136" s="45"/>
      <c r="J136" s="50"/>
      <c r="K136" s="50"/>
      <c r="L136" s="1"/>
      <c r="M136" s="51"/>
      <c r="N136" s="51"/>
      <c r="O136" s="45"/>
      <c r="P136" s="45"/>
      <c r="Q136" s="45"/>
      <c r="R136" s="45"/>
      <c r="S136" s="45"/>
      <c r="T136" s="50"/>
      <c r="U136" s="51"/>
      <c r="V136" s="51"/>
      <c r="W136" s="50"/>
      <c r="X136" s="50"/>
      <c r="Y136" s="50"/>
      <c r="Z136" s="50"/>
      <c r="AA136" s="50"/>
      <c r="AB136" s="45"/>
      <c r="AC136" s="50"/>
      <c r="AD136" s="50"/>
      <c r="AE136" s="50"/>
      <c r="AF136" s="50"/>
      <c r="AG136" s="50"/>
      <c r="AH136" s="50"/>
      <c r="AI136" s="1"/>
      <c r="AJ136" s="1"/>
    </row>
    <row r="137" ht="11.25" hidden="1" customHeight="1">
      <c r="A137" s="1"/>
      <c r="B137" s="1"/>
      <c r="C137" s="2"/>
      <c r="D137" s="51"/>
      <c r="E137" s="45"/>
      <c r="F137" s="45"/>
      <c r="G137" s="1"/>
      <c r="H137" s="45"/>
      <c r="I137" s="45"/>
      <c r="J137" s="50"/>
      <c r="K137" s="50"/>
      <c r="L137" s="1"/>
      <c r="M137" s="51"/>
      <c r="N137" s="51"/>
      <c r="O137" s="45"/>
      <c r="P137" s="45"/>
      <c r="Q137" s="45"/>
      <c r="R137" s="45"/>
      <c r="S137" s="45"/>
      <c r="T137" s="50"/>
      <c r="U137" s="51"/>
      <c r="V137" s="51"/>
      <c r="W137" s="50"/>
      <c r="X137" s="50"/>
      <c r="Y137" s="50"/>
      <c r="Z137" s="50"/>
      <c r="AA137" s="50"/>
      <c r="AB137" s="45"/>
      <c r="AC137" s="50"/>
      <c r="AD137" s="50"/>
      <c r="AE137" s="50"/>
      <c r="AF137" s="50"/>
      <c r="AG137" s="50"/>
      <c r="AH137" s="50"/>
      <c r="AI137" s="1"/>
      <c r="AJ137" s="1"/>
    </row>
    <row r="138" ht="11.25" hidden="1" customHeight="1">
      <c r="A138" s="1"/>
      <c r="B138" s="1"/>
      <c r="C138" s="2"/>
      <c r="D138" s="51"/>
      <c r="E138" s="45"/>
      <c r="F138" s="45"/>
      <c r="G138" s="1"/>
      <c r="H138" s="45"/>
      <c r="I138" s="45"/>
      <c r="J138" s="50"/>
      <c r="K138" s="50"/>
      <c r="L138" s="1"/>
      <c r="M138" s="51"/>
      <c r="N138" s="51"/>
      <c r="O138" s="45"/>
      <c r="P138" s="45"/>
      <c r="Q138" s="45"/>
      <c r="R138" s="45"/>
      <c r="S138" s="45"/>
      <c r="T138" s="50"/>
      <c r="U138" s="51"/>
      <c r="V138" s="51"/>
      <c r="W138" s="50"/>
      <c r="X138" s="50"/>
      <c r="Y138" s="50"/>
      <c r="Z138" s="50"/>
      <c r="AA138" s="50"/>
      <c r="AB138" s="45"/>
      <c r="AC138" s="50"/>
      <c r="AD138" s="50"/>
      <c r="AE138" s="50"/>
      <c r="AF138" s="50"/>
      <c r="AG138" s="50"/>
      <c r="AH138" s="50"/>
      <c r="AI138" s="1"/>
      <c r="AJ138" s="1"/>
    </row>
    <row r="139" ht="11.25" hidden="1" customHeight="1">
      <c r="A139" s="1"/>
      <c r="B139" s="1"/>
      <c r="C139" s="2"/>
      <c r="D139" s="51"/>
      <c r="E139" s="45"/>
      <c r="F139" s="45"/>
      <c r="G139" s="1"/>
      <c r="H139" s="45"/>
      <c r="I139" s="45"/>
      <c r="J139" s="50"/>
      <c r="K139" s="50"/>
      <c r="L139" s="1"/>
      <c r="M139" s="51"/>
      <c r="N139" s="51"/>
      <c r="O139" s="45"/>
      <c r="P139" s="45"/>
      <c r="Q139" s="45"/>
      <c r="R139" s="45"/>
      <c r="S139" s="45"/>
      <c r="T139" s="50"/>
      <c r="U139" s="51"/>
      <c r="V139" s="51"/>
      <c r="W139" s="50"/>
      <c r="X139" s="50"/>
      <c r="Y139" s="50"/>
      <c r="Z139" s="50"/>
      <c r="AA139" s="50"/>
      <c r="AB139" s="45"/>
      <c r="AC139" s="50"/>
      <c r="AD139" s="50"/>
      <c r="AE139" s="50"/>
      <c r="AF139" s="50"/>
      <c r="AG139" s="50"/>
      <c r="AH139" s="50"/>
      <c r="AI139" s="1"/>
      <c r="AJ139" s="1"/>
    </row>
    <row r="140" ht="11.25" hidden="1" customHeight="1">
      <c r="A140" s="1"/>
      <c r="B140" s="1"/>
      <c r="C140" s="2"/>
      <c r="D140" s="51"/>
      <c r="E140" s="45"/>
      <c r="F140" s="45"/>
      <c r="G140" s="1"/>
      <c r="H140" s="45"/>
      <c r="I140" s="45"/>
      <c r="J140" s="50"/>
      <c r="K140" s="50"/>
      <c r="L140" s="1"/>
      <c r="M140" s="51"/>
      <c r="N140" s="51"/>
      <c r="O140" s="45"/>
      <c r="P140" s="45"/>
      <c r="Q140" s="45"/>
      <c r="R140" s="45"/>
      <c r="S140" s="45"/>
      <c r="T140" s="50"/>
      <c r="U140" s="51"/>
      <c r="V140" s="51"/>
      <c r="W140" s="50"/>
      <c r="X140" s="50"/>
      <c r="Y140" s="50"/>
      <c r="Z140" s="50"/>
      <c r="AA140" s="50"/>
      <c r="AB140" s="45"/>
      <c r="AC140" s="50"/>
      <c r="AD140" s="50"/>
      <c r="AE140" s="50"/>
      <c r="AF140" s="50"/>
      <c r="AG140" s="50"/>
      <c r="AH140" s="50"/>
      <c r="AI140" s="1"/>
      <c r="AJ140" s="1"/>
    </row>
    <row r="141" ht="11.25" hidden="1" customHeight="1">
      <c r="A141" s="1"/>
      <c r="B141" s="1"/>
      <c r="C141" s="2"/>
      <c r="D141" s="51"/>
      <c r="E141" s="45"/>
      <c r="F141" s="45"/>
      <c r="G141" s="1"/>
      <c r="H141" s="45"/>
      <c r="I141" s="45"/>
      <c r="J141" s="50"/>
      <c r="K141" s="50"/>
      <c r="L141" s="1"/>
      <c r="M141" s="51"/>
      <c r="N141" s="51"/>
      <c r="O141" s="45"/>
      <c r="P141" s="45"/>
      <c r="Q141" s="45"/>
      <c r="R141" s="45"/>
      <c r="S141" s="45"/>
      <c r="T141" s="50"/>
      <c r="U141" s="51"/>
      <c r="V141" s="51"/>
      <c r="W141" s="50"/>
      <c r="X141" s="50"/>
      <c r="Y141" s="50"/>
      <c r="Z141" s="50"/>
      <c r="AA141" s="50"/>
      <c r="AB141" s="45"/>
      <c r="AC141" s="50"/>
      <c r="AD141" s="50"/>
      <c r="AE141" s="50"/>
      <c r="AF141" s="50"/>
      <c r="AG141" s="50"/>
      <c r="AH141" s="50"/>
      <c r="AI141" s="1"/>
      <c r="AJ141" s="1"/>
    </row>
    <row r="142" ht="11.25" hidden="1" customHeight="1">
      <c r="A142" s="1"/>
      <c r="B142" s="1"/>
      <c r="C142" s="2"/>
      <c r="D142" s="51"/>
      <c r="E142" s="45"/>
      <c r="F142" s="45"/>
      <c r="G142" s="1"/>
      <c r="H142" s="45"/>
      <c r="I142" s="45"/>
      <c r="J142" s="50"/>
      <c r="K142" s="50"/>
      <c r="L142" s="1"/>
      <c r="M142" s="51"/>
      <c r="N142" s="51"/>
      <c r="O142" s="45"/>
      <c r="P142" s="45"/>
      <c r="Q142" s="45"/>
      <c r="R142" s="45"/>
      <c r="S142" s="45"/>
      <c r="T142" s="50"/>
      <c r="U142" s="51"/>
      <c r="V142" s="51"/>
      <c r="W142" s="50"/>
      <c r="X142" s="50"/>
      <c r="Y142" s="50"/>
      <c r="Z142" s="50"/>
      <c r="AA142" s="50"/>
      <c r="AB142" s="45"/>
      <c r="AC142" s="50"/>
      <c r="AD142" s="50"/>
      <c r="AE142" s="50"/>
      <c r="AF142" s="50"/>
      <c r="AG142" s="50"/>
      <c r="AH142" s="50"/>
      <c r="AI142" s="1"/>
      <c r="AJ142" s="1"/>
    </row>
    <row r="143" ht="11.25" hidden="1" customHeight="1">
      <c r="A143" s="1"/>
      <c r="B143" s="1"/>
      <c r="C143" s="2"/>
      <c r="D143" s="51"/>
      <c r="E143" s="45"/>
      <c r="F143" s="45"/>
      <c r="G143" s="1"/>
      <c r="H143" s="45"/>
      <c r="I143" s="45"/>
      <c r="J143" s="50"/>
      <c r="K143" s="50"/>
      <c r="L143" s="1"/>
      <c r="M143" s="51"/>
      <c r="N143" s="51"/>
      <c r="O143" s="45"/>
      <c r="P143" s="45"/>
      <c r="Q143" s="45"/>
      <c r="R143" s="45"/>
      <c r="S143" s="45"/>
      <c r="T143" s="50"/>
      <c r="U143" s="51"/>
      <c r="V143" s="51"/>
      <c r="W143" s="50"/>
      <c r="X143" s="50"/>
      <c r="Y143" s="50"/>
      <c r="Z143" s="50"/>
      <c r="AA143" s="50"/>
      <c r="AB143" s="45"/>
      <c r="AC143" s="50"/>
      <c r="AD143" s="50"/>
      <c r="AE143" s="50"/>
      <c r="AF143" s="50"/>
      <c r="AG143" s="50"/>
      <c r="AH143" s="50"/>
      <c r="AI143" s="1"/>
      <c r="AJ143" s="1"/>
    </row>
    <row r="144" ht="11.25" hidden="1" customHeight="1">
      <c r="A144" s="1"/>
      <c r="B144" s="1"/>
      <c r="C144" s="2"/>
      <c r="D144" s="51"/>
      <c r="E144" s="45"/>
      <c r="F144" s="45"/>
      <c r="G144" s="1"/>
      <c r="H144" s="45"/>
      <c r="I144" s="45"/>
      <c r="J144" s="50"/>
      <c r="K144" s="50"/>
      <c r="L144" s="1"/>
      <c r="M144" s="51"/>
      <c r="N144" s="51"/>
      <c r="O144" s="45"/>
      <c r="P144" s="45"/>
      <c r="Q144" s="45"/>
      <c r="R144" s="45"/>
      <c r="S144" s="45"/>
      <c r="T144" s="50"/>
      <c r="U144" s="51"/>
      <c r="V144" s="51"/>
      <c r="W144" s="50"/>
      <c r="X144" s="50"/>
      <c r="Y144" s="50"/>
      <c r="Z144" s="50"/>
      <c r="AA144" s="50"/>
      <c r="AB144" s="45"/>
      <c r="AC144" s="50"/>
      <c r="AD144" s="50"/>
      <c r="AE144" s="50"/>
      <c r="AF144" s="50"/>
      <c r="AG144" s="50"/>
      <c r="AH144" s="50"/>
      <c r="AI144" s="1"/>
      <c r="AJ144" s="1"/>
    </row>
    <row r="145" ht="11.25" hidden="1" customHeight="1">
      <c r="A145" s="1"/>
      <c r="B145" s="1"/>
      <c r="C145" s="2"/>
      <c r="D145" s="51"/>
      <c r="E145" s="45"/>
      <c r="F145" s="45"/>
      <c r="G145" s="1"/>
      <c r="H145" s="45"/>
      <c r="I145" s="45"/>
      <c r="J145" s="50"/>
      <c r="K145" s="50"/>
      <c r="L145" s="1"/>
      <c r="M145" s="51"/>
      <c r="N145" s="51"/>
      <c r="O145" s="45"/>
      <c r="P145" s="45"/>
      <c r="Q145" s="45"/>
      <c r="R145" s="45"/>
      <c r="S145" s="45"/>
      <c r="T145" s="50"/>
      <c r="U145" s="51"/>
      <c r="V145" s="51"/>
      <c r="W145" s="50"/>
      <c r="X145" s="50"/>
      <c r="Y145" s="50"/>
      <c r="Z145" s="50"/>
      <c r="AA145" s="50"/>
      <c r="AB145" s="45"/>
      <c r="AC145" s="50"/>
      <c r="AD145" s="50"/>
      <c r="AE145" s="50"/>
      <c r="AF145" s="50"/>
      <c r="AG145" s="50"/>
      <c r="AH145" s="50"/>
      <c r="AI145" s="1"/>
      <c r="AJ145" s="1"/>
    </row>
    <row r="146" ht="11.25" hidden="1" customHeight="1">
      <c r="A146" s="1"/>
      <c r="B146" s="1"/>
      <c r="C146" s="2"/>
      <c r="D146" s="51"/>
      <c r="E146" s="45"/>
      <c r="F146" s="45"/>
      <c r="G146" s="1"/>
      <c r="H146" s="45"/>
      <c r="I146" s="45"/>
      <c r="J146" s="50"/>
      <c r="K146" s="50"/>
      <c r="L146" s="1"/>
      <c r="M146" s="51"/>
      <c r="N146" s="51"/>
      <c r="O146" s="45"/>
      <c r="P146" s="45"/>
      <c r="Q146" s="45"/>
      <c r="R146" s="45"/>
      <c r="S146" s="45"/>
      <c r="T146" s="50"/>
      <c r="U146" s="51"/>
      <c r="V146" s="51"/>
      <c r="W146" s="50"/>
      <c r="X146" s="50"/>
      <c r="Y146" s="50"/>
      <c r="Z146" s="50"/>
      <c r="AA146" s="50"/>
      <c r="AB146" s="45"/>
      <c r="AC146" s="50"/>
      <c r="AD146" s="50"/>
      <c r="AE146" s="50"/>
      <c r="AF146" s="50"/>
      <c r="AG146" s="50"/>
      <c r="AH146" s="50"/>
      <c r="AI146" s="1"/>
      <c r="AJ146" s="1"/>
    </row>
    <row r="147" ht="11.25" hidden="1" customHeight="1">
      <c r="A147" s="1"/>
      <c r="B147" s="1"/>
      <c r="C147" s="2"/>
      <c r="D147" s="51"/>
      <c r="E147" s="45"/>
      <c r="F147" s="45"/>
      <c r="G147" s="1"/>
      <c r="H147" s="45"/>
      <c r="I147" s="45"/>
      <c r="J147" s="50"/>
      <c r="K147" s="50"/>
      <c r="L147" s="1"/>
      <c r="M147" s="51"/>
      <c r="N147" s="51"/>
      <c r="O147" s="45"/>
      <c r="P147" s="45"/>
      <c r="Q147" s="45"/>
      <c r="R147" s="45"/>
      <c r="S147" s="45"/>
      <c r="T147" s="50"/>
      <c r="U147" s="51"/>
      <c r="V147" s="51"/>
      <c r="W147" s="50"/>
      <c r="X147" s="50"/>
      <c r="Y147" s="50"/>
      <c r="Z147" s="50"/>
      <c r="AA147" s="50"/>
      <c r="AB147" s="45"/>
      <c r="AC147" s="50"/>
      <c r="AD147" s="50"/>
      <c r="AE147" s="50"/>
      <c r="AF147" s="50"/>
      <c r="AG147" s="50"/>
      <c r="AH147" s="50"/>
      <c r="AI147" s="1"/>
      <c r="AJ147" s="1"/>
    </row>
    <row r="148" ht="11.25" hidden="1" customHeight="1">
      <c r="A148" s="1"/>
      <c r="B148" s="1"/>
      <c r="C148" s="2"/>
      <c r="D148" s="51"/>
      <c r="E148" s="45"/>
      <c r="F148" s="45"/>
      <c r="G148" s="1"/>
      <c r="H148" s="45"/>
      <c r="I148" s="45"/>
      <c r="J148" s="50"/>
      <c r="K148" s="50"/>
      <c r="L148" s="1"/>
      <c r="M148" s="51"/>
      <c r="N148" s="51"/>
      <c r="O148" s="45"/>
      <c r="P148" s="45"/>
      <c r="Q148" s="45"/>
      <c r="R148" s="45"/>
      <c r="S148" s="45"/>
      <c r="T148" s="50"/>
      <c r="U148" s="51"/>
      <c r="V148" s="51"/>
      <c r="W148" s="50"/>
      <c r="X148" s="50"/>
      <c r="Y148" s="50"/>
      <c r="Z148" s="50"/>
      <c r="AA148" s="50"/>
      <c r="AB148" s="45"/>
      <c r="AC148" s="50"/>
      <c r="AD148" s="50"/>
      <c r="AE148" s="50"/>
      <c r="AF148" s="50"/>
      <c r="AG148" s="50"/>
      <c r="AH148" s="50"/>
      <c r="AI148" s="1"/>
      <c r="AJ148" s="1"/>
    </row>
    <row r="149" ht="11.25" hidden="1" customHeight="1">
      <c r="A149" s="1"/>
      <c r="B149" s="1"/>
      <c r="C149" s="2"/>
      <c r="D149" s="51"/>
      <c r="E149" s="45"/>
      <c r="F149" s="45"/>
      <c r="G149" s="1"/>
      <c r="H149" s="45"/>
      <c r="I149" s="45"/>
      <c r="J149" s="50"/>
      <c r="K149" s="50"/>
      <c r="L149" s="1"/>
      <c r="M149" s="51"/>
      <c r="N149" s="51"/>
      <c r="O149" s="45"/>
      <c r="P149" s="45"/>
      <c r="Q149" s="45"/>
      <c r="R149" s="45"/>
      <c r="S149" s="45"/>
      <c r="T149" s="50"/>
      <c r="U149" s="51"/>
      <c r="V149" s="51"/>
      <c r="W149" s="50"/>
      <c r="X149" s="50"/>
      <c r="Y149" s="50"/>
      <c r="Z149" s="50"/>
      <c r="AA149" s="50"/>
      <c r="AB149" s="45"/>
      <c r="AC149" s="50"/>
      <c r="AD149" s="50"/>
      <c r="AE149" s="50"/>
      <c r="AF149" s="50"/>
      <c r="AG149" s="50"/>
      <c r="AH149" s="50"/>
      <c r="AI149" s="1"/>
      <c r="AJ149" s="1"/>
    </row>
    <row r="150" ht="11.25" hidden="1" customHeight="1">
      <c r="A150" s="1"/>
      <c r="B150" s="1"/>
      <c r="C150" s="2"/>
      <c r="D150" s="51"/>
      <c r="E150" s="45"/>
      <c r="F150" s="45"/>
      <c r="G150" s="1"/>
      <c r="H150" s="45"/>
      <c r="I150" s="45"/>
      <c r="J150" s="50"/>
      <c r="K150" s="50"/>
      <c r="L150" s="1"/>
      <c r="M150" s="51"/>
      <c r="N150" s="51"/>
      <c r="O150" s="45"/>
      <c r="P150" s="45"/>
      <c r="Q150" s="45"/>
      <c r="R150" s="45"/>
      <c r="S150" s="45"/>
      <c r="T150" s="50"/>
      <c r="U150" s="51"/>
      <c r="V150" s="51"/>
      <c r="W150" s="50"/>
      <c r="X150" s="50"/>
      <c r="Y150" s="50"/>
      <c r="Z150" s="50"/>
      <c r="AA150" s="50"/>
      <c r="AB150" s="45"/>
      <c r="AC150" s="50"/>
      <c r="AD150" s="50"/>
      <c r="AE150" s="50"/>
      <c r="AF150" s="50"/>
      <c r="AG150" s="50"/>
      <c r="AH150" s="50"/>
      <c r="AI150" s="1"/>
      <c r="AJ150" s="1"/>
    </row>
    <row r="151" ht="11.25" hidden="1" customHeight="1">
      <c r="A151" s="1"/>
      <c r="B151" s="1"/>
      <c r="C151" s="2"/>
      <c r="D151" s="51"/>
      <c r="E151" s="45"/>
      <c r="F151" s="45"/>
      <c r="G151" s="1"/>
      <c r="H151" s="45"/>
      <c r="I151" s="45"/>
      <c r="J151" s="50"/>
      <c r="K151" s="50"/>
      <c r="L151" s="1"/>
      <c r="M151" s="51"/>
      <c r="N151" s="51"/>
      <c r="O151" s="45"/>
      <c r="P151" s="45"/>
      <c r="Q151" s="45"/>
      <c r="R151" s="45"/>
      <c r="S151" s="45"/>
      <c r="T151" s="50"/>
      <c r="U151" s="51"/>
      <c r="V151" s="51"/>
      <c r="W151" s="50"/>
      <c r="X151" s="50"/>
      <c r="Y151" s="50"/>
      <c r="Z151" s="50"/>
      <c r="AA151" s="50"/>
      <c r="AB151" s="45"/>
      <c r="AC151" s="50"/>
      <c r="AD151" s="50"/>
      <c r="AE151" s="50"/>
      <c r="AF151" s="50"/>
      <c r="AG151" s="50"/>
      <c r="AH151" s="50"/>
      <c r="AI151" s="1"/>
      <c r="AJ151" s="1"/>
    </row>
    <row r="152" ht="11.25" hidden="1" customHeight="1">
      <c r="A152" s="1"/>
      <c r="B152" s="1"/>
      <c r="C152" s="2"/>
      <c r="D152" s="51"/>
      <c r="E152" s="45"/>
      <c r="F152" s="45"/>
      <c r="G152" s="1"/>
      <c r="H152" s="45"/>
      <c r="I152" s="45"/>
      <c r="J152" s="50"/>
      <c r="K152" s="50"/>
      <c r="L152" s="1"/>
      <c r="M152" s="51"/>
      <c r="N152" s="51"/>
      <c r="O152" s="45"/>
      <c r="P152" s="45"/>
      <c r="Q152" s="45"/>
      <c r="R152" s="45"/>
      <c r="S152" s="45"/>
      <c r="T152" s="50"/>
      <c r="U152" s="51"/>
      <c r="V152" s="51"/>
      <c r="W152" s="50"/>
      <c r="X152" s="50"/>
      <c r="Y152" s="50"/>
      <c r="Z152" s="50"/>
      <c r="AA152" s="50"/>
      <c r="AB152" s="45"/>
      <c r="AC152" s="50"/>
      <c r="AD152" s="50"/>
      <c r="AE152" s="50"/>
      <c r="AF152" s="50"/>
      <c r="AG152" s="50"/>
      <c r="AH152" s="50"/>
      <c r="AI152" s="1"/>
      <c r="AJ152" s="1"/>
    </row>
    <row r="153" ht="11.25" hidden="1" customHeight="1">
      <c r="A153" s="1"/>
      <c r="B153" s="1"/>
      <c r="C153" s="2"/>
      <c r="D153" s="51"/>
      <c r="E153" s="45"/>
      <c r="F153" s="45"/>
      <c r="G153" s="1"/>
      <c r="H153" s="45"/>
      <c r="I153" s="45"/>
      <c r="J153" s="50"/>
      <c r="K153" s="50"/>
      <c r="L153" s="1"/>
      <c r="M153" s="51"/>
      <c r="N153" s="51"/>
      <c r="O153" s="45"/>
      <c r="P153" s="45"/>
      <c r="Q153" s="45"/>
      <c r="R153" s="45"/>
      <c r="S153" s="45"/>
      <c r="T153" s="50"/>
      <c r="U153" s="51"/>
      <c r="V153" s="51"/>
      <c r="W153" s="50"/>
      <c r="X153" s="50"/>
      <c r="Y153" s="50"/>
      <c r="Z153" s="50"/>
      <c r="AA153" s="50"/>
      <c r="AB153" s="45"/>
      <c r="AC153" s="50"/>
      <c r="AD153" s="50"/>
      <c r="AE153" s="50"/>
      <c r="AF153" s="50"/>
      <c r="AG153" s="50"/>
      <c r="AH153" s="50"/>
      <c r="AI153" s="1"/>
      <c r="AJ153" s="1"/>
    </row>
    <row r="154" ht="11.25" hidden="1" customHeight="1">
      <c r="A154" s="1"/>
      <c r="B154" s="1"/>
      <c r="C154" s="2"/>
      <c r="D154" s="51"/>
      <c r="E154" s="45"/>
      <c r="F154" s="45"/>
      <c r="G154" s="1"/>
      <c r="H154" s="45"/>
      <c r="I154" s="45"/>
      <c r="J154" s="50"/>
      <c r="K154" s="50"/>
      <c r="L154" s="1"/>
      <c r="M154" s="51"/>
      <c r="N154" s="51"/>
      <c r="O154" s="45"/>
      <c r="P154" s="45"/>
      <c r="Q154" s="45"/>
      <c r="R154" s="45"/>
      <c r="S154" s="45"/>
      <c r="T154" s="50"/>
      <c r="U154" s="51"/>
      <c r="V154" s="51"/>
      <c r="W154" s="50"/>
      <c r="X154" s="50"/>
      <c r="Y154" s="50"/>
      <c r="Z154" s="50"/>
      <c r="AA154" s="50"/>
      <c r="AB154" s="45"/>
      <c r="AC154" s="50"/>
      <c r="AD154" s="50"/>
      <c r="AE154" s="50"/>
      <c r="AF154" s="50"/>
      <c r="AG154" s="50"/>
      <c r="AH154" s="50"/>
      <c r="AI154" s="1"/>
      <c r="AJ154" s="1"/>
    </row>
    <row r="155" ht="11.25" hidden="1" customHeight="1">
      <c r="A155" s="1"/>
      <c r="B155" s="1"/>
      <c r="C155" s="2"/>
      <c r="D155" s="51"/>
      <c r="E155" s="45"/>
      <c r="F155" s="45"/>
      <c r="G155" s="1"/>
      <c r="H155" s="45"/>
      <c r="I155" s="45"/>
      <c r="J155" s="50"/>
      <c r="K155" s="50"/>
      <c r="L155" s="1"/>
      <c r="M155" s="51"/>
      <c r="N155" s="51"/>
      <c r="O155" s="45"/>
      <c r="P155" s="45"/>
      <c r="Q155" s="45"/>
      <c r="R155" s="45"/>
      <c r="S155" s="45"/>
      <c r="T155" s="50"/>
      <c r="U155" s="51"/>
      <c r="V155" s="51"/>
      <c r="W155" s="50"/>
      <c r="X155" s="50"/>
      <c r="Y155" s="50"/>
      <c r="Z155" s="50"/>
      <c r="AA155" s="50"/>
      <c r="AB155" s="45"/>
      <c r="AC155" s="50"/>
      <c r="AD155" s="50"/>
      <c r="AE155" s="50"/>
      <c r="AF155" s="50"/>
      <c r="AG155" s="50"/>
      <c r="AH155" s="50"/>
      <c r="AI155" s="1"/>
      <c r="AJ155" s="1"/>
    </row>
    <row r="156" ht="11.25" hidden="1" customHeight="1">
      <c r="A156" s="1"/>
      <c r="B156" s="1"/>
      <c r="C156" s="2"/>
      <c r="D156" s="51"/>
      <c r="E156" s="45"/>
      <c r="F156" s="45"/>
      <c r="G156" s="1"/>
      <c r="H156" s="45"/>
      <c r="I156" s="45"/>
      <c r="J156" s="50"/>
      <c r="K156" s="50"/>
      <c r="L156" s="1"/>
      <c r="M156" s="51"/>
      <c r="N156" s="51"/>
      <c r="O156" s="45"/>
      <c r="P156" s="45"/>
      <c r="Q156" s="45"/>
      <c r="R156" s="45"/>
      <c r="S156" s="45"/>
      <c r="T156" s="50"/>
      <c r="U156" s="51"/>
      <c r="V156" s="51"/>
      <c r="W156" s="50"/>
      <c r="X156" s="50"/>
      <c r="Y156" s="50"/>
      <c r="Z156" s="50"/>
      <c r="AA156" s="50"/>
      <c r="AB156" s="45"/>
      <c r="AC156" s="50"/>
      <c r="AD156" s="50"/>
      <c r="AE156" s="50"/>
      <c r="AF156" s="50"/>
      <c r="AG156" s="50"/>
      <c r="AH156" s="50"/>
      <c r="AI156" s="1"/>
      <c r="AJ156" s="1"/>
    </row>
    <row r="157" ht="11.25" hidden="1" customHeight="1">
      <c r="A157" s="1"/>
      <c r="B157" s="1"/>
      <c r="C157" s="2"/>
      <c r="D157" s="51"/>
      <c r="E157" s="45"/>
      <c r="F157" s="45"/>
      <c r="G157" s="1"/>
      <c r="H157" s="45"/>
      <c r="I157" s="45"/>
      <c r="J157" s="50"/>
      <c r="K157" s="50"/>
      <c r="L157" s="1"/>
      <c r="M157" s="51"/>
      <c r="N157" s="51"/>
      <c r="O157" s="45"/>
      <c r="P157" s="45"/>
      <c r="Q157" s="45"/>
      <c r="R157" s="45"/>
      <c r="S157" s="45"/>
      <c r="T157" s="50"/>
      <c r="U157" s="51"/>
      <c r="V157" s="51"/>
      <c r="W157" s="50"/>
      <c r="X157" s="50"/>
      <c r="Y157" s="50"/>
      <c r="Z157" s="50"/>
      <c r="AA157" s="50"/>
      <c r="AB157" s="45"/>
      <c r="AC157" s="50"/>
      <c r="AD157" s="50"/>
      <c r="AE157" s="50"/>
      <c r="AF157" s="50"/>
      <c r="AG157" s="50"/>
      <c r="AH157" s="50"/>
      <c r="AI157" s="1"/>
      <c r="AJ157" s="1"/>
    </row>
    <row r="158" ht="11.25" hidden="1" customHeight="1">
      <c r="A158" s="1"/>
      <c r="B158" s="1"/>
      <c r="C158" s="2"/>
      <c r="D158" s="51"/>
      <c r="E158" s="45"/>
      <c r="F158" s="45"/>
      <c r="G158" s="1"/>
      <c r="H158" s="45"/>
      <c r="I158" s="45"/>
      <c r="J158" s="50"/>
      <c r="K158" s="50"/>
      <c r="L158" s="1"/>
      <c r="M158" s="51"/>
      <c r="N158" s="51"/>
      <c r="O158" s="45"/>
      <c r="P158" s="45"/>
      <c r="Q158" s="45"/>
      <c r="R158" s="45"/>
      <c r="S158" s="45"/>
      <c r="T158" s="50"/>
      <c r="U158" s="51"/>
      <c r="V158" s="51"/>
      <c r="W158" s="50"/>
      <c r="X158" s="50"/>
      <c r="Y158" s="50"/>
      <c r="Z158" s="50"/>
      <c r="AA158" s="50"/>
      <c r="AB158" s="45"/>
      <c r="AC158" s="50"/>
      <c r="AD158" s="50"/>
      <c r="AE158" s="50"/>
      <c r="AF158" s="50"/>
      <c r="AG158" s="50"/>
      <c r="AH158" s="50"/>
      <c r="AI158" s="1"/>
      <c r="AJ158" s="1"/>
    </row>
    <row r="159" ht="11.25" hidden="1" customHeight="1">
      <c r="A159" s="1"/>
      <c r="B159" s="1"/>
      <c r="C159" s="2"/>
      <c r="D159" s="51"/>
      <c r="E159" s="45"/>
      <c r="F159" s="45"/>
      <c r="G159" s="1"/>
      <c r="H159" s="45"/>
      <c r="I159" s="45"/>
      <c r="J159" s="50"/>
      <c r="K159" s="50"/>
      <c r="L159" s="1"/>
      <c r="M159" s="51"/>
      <c r="N159" s="51"/>
      <c r="O159" s="45"/>
      <c r="P159" s="45"/>
      <c r="Q159" s="45"/>
      <c r="R159" s="45"/>
      <c r="S159" s="45"/>
      <c r="T159" s="50"/>
      <c r="U159" s="51"/>
      <c r="V159" s="51"/>
      <c r="W159" s="50"/>
      <c r="X159" s="50"/>
      <c r="Y159" s="50"/>
      <c r="Z159" s="50"/>
      <c r="AA159" s="50"/>
      <c r="AB159" s="45"/>
      <c r="AC159" s="50"/>
      <c r="AD159" s="50"/>
      <c r="AE159" s="50"/>
      <c r="AF159" s="50"/>
      <c r="AG159" s="50"/>
      <c r="AH159" s="50"/>
      <c r="AI159" s="1"/>
      <c r="AJ159" s="1"/>
    </row>
    <row r="160" ht="11.25" hidden="1" customHeight="1">
      <c r="A160" s="1"/>
      <c r="B160" s="1"/>
      <c r="C160" s="2"/>
      <c r="D160" s="51"/>
      <c r="E160" s="45"/>
      <c r="F160" s="45"/>
      <c r="G160" s="1"/>
      <c r="H160" s="45"/>
      <c r="I160" s="45"/>
      <c r="J160" s="50"/>
      <c r="K160" s="50"/>
      <c r="L160" s="1"/>
      <c r="M160" s="51"/>
      <c r="N160" s="51"/>
      <c r="O160" s="45"/>
      <c r="P160" s="45"/>
      <c r="Q160" s="45"/>
      <c r="R160" s="45"/>
      <c r="S160" s="45"/>
      <c r="T160" s="50"/>
      <c r="U160" s="51"/>
      <c r="V160" s="51"/>
      <c r="W160" s="50"/>
      <c r="X160" s="50"/>
      <c r="Y160" s="50"/>
      <c r="Z160" s="50"/>
      <c r="AA160" s="50"/>
      <c r="AB160" s="45"/>
      <c r="AC160" s="50"/>
      <c r="AD160" s="50"/>
      <c r="AE160" s="50"/>
      <c r="AF160" s="50"/>
      <c r="AG160" s="50"/>
      <c r="AH160" s="50"/>
      <c r="AI160" s="1"/>
      <c r="AJ160" s="1"/>
    </row>
    <row r="161" ht="11.25" hidden="1" customHeight="1">
      <c r="A161" s="1"/>
      <c r="B161" s="1"/>
      <c r="C161" s="2"/>
      <c r="D161" s="51"/>
      <c r="E161" s="45"/>
      <c r="F161" s="45"/>
      <c r="G161" s="1"/>
      <c r="H161" s="45"/>
      <c r="I161" s="45"/>
      <c r="J161" s="50"/>
      <c r="K161" s="50"/>
      <c r="L161" s="1"/>
      <c r="M161" s="51"/>
      <c r="N161" s="51"/>
      <c r="O161" s="45"/>
      <c r="P161" s="45"/>
      <c r="Q161" s="45"/>
      <c r="R161" s="45"/>
      <c r="S161" s="45"/>
      <c r="T161" s="50"/>
      <c r="U161" s="51"/>
      <c r="V161" s="51"/>
      <c r="W161" s="50"/>
      <c r="X161" s="50"/>
      <c r="Y161" s="50"/>
      <c r="Z161" s="50"/>
      <c r="AA161" s="50"/>
      <c r="AB161" s="45"/>
      <c r="AC161" s="50"/>
      <c r="AD161" s="50"/>
      <c r="AE161" s="50"/>
      <c r="AF161" s="50"/>
      <c r="AG161" s="50"/>
      <c r="AH161" s="50"/>
      <c r="AI161" s="1"/>
      <c r="AJ161" s="1"/>
    </row>
    <row r="162" ht="11.25" hidden="1" customHeight="1">
      <c r="A162" s="1"/>
      <c r="B162" s="1"/>
      <c r="C162" s="2"/>
      <c r="D162" s="51"/>
      <c r="E162" s="45"/>
      <c r="F162" s="45"/>
      <c r="G162" s="1"/>
      <c r="H162" s="45"/>
      <c r="I162" s="45"/>
      <c r="J162" s="50"/>
      <c r="K162" s="50"/>
      <c r="L162" s="1"/>
      <c r="M162" s="51"/>
      <c r="N162" s="51"/>
      <c r="O162" s="45"/>
      <c r="P162" s="45"/>
      <c r="Q162" s="45"/>
      <c r="R162" s="45"/>
      <c r="S162" s="45"/>
      <c r="T162" s="50"/>
      <c r="U162" s="51"/>
      <c r="V162" s="51"/>
      <c r="W162" s="50"/>
      <c r="X162" s="50"/>
      <c r="Y162" s="50"/>
      <c r="Z162" s="50"/>
      <c r="AA162" s="50"/>
      <c r="AB162" s="45"/>
      <c r="AC162" s="50"/>
      <c r="AD162" s="50"/>
      <c r="AE162" s="50"/>
      <c r="AF162" s="50"/>
      <c r="AG162" s="50"/>
      <c r="AH162" s="50"/>
      <c r="AI162" s="1"/>
      <c r="AJ162" s="1"/>
    </row>
    <row r="163" ht="11.25" hidden="1" customHeight="1">
      <c r="A163" s="1"/>
      <c r="B163" s="1"/>
      <c r="C163" s="2"/>
      <c r="D163" s="51"/>
      <c r="E163" s="45"/>
      <c r="F163" s="45"/>
      <c r="G163" s="1"/>
      <c r="H163" s="45"/>
      <c r="I163" s="45"/>
      <c r="J163" s="50"/>
      <c r="K163" s="50"/>
      <c r="L163" s="1"/>
      <c r="M163" s="51"/>
      <c r="N163" s="51"/>
      <c r="O163" s="45"/>
      <c r="P163" s="45"/>
      <c r="Q163" s="45"/>
      <c r="R163" s="45"/>
      <c r="S163" s="45"/>
      <c r="T163" s="50"/>
      <c r="U163" s="51"/>
      <c r="V163" s="51"/>
      <c r="W163" s="50"/>
      <c r="X163" s="50"/>
      <c r="Y163" s="50"/>
      <c r="Z163" s="50"/>
      <c r="AA163" s="50"/>
      <c r="AB163" s="45"/>
      <c r="AC163" s="50"/>
      <c r="AD163" s="50"/>
      <c r="AE163" s="50"/>
      <c r="AF163" s="50"/>
      <c r="AG163" s="50"/>
      <c r="AH163" s="50"/>
      <c r="AI163" s="1"/>
      <c r="AJ163" s="1"/>
    </row>
    <row r="164" ht="11.25" hidden="1" customHeight="1">
      <c r="A164" s="1"/>
      <c r="B164" s="1"/>
      <c r="C164" s="2"/>
      <c r="D164" s="51"/>
      <c r="E164" s="45"/>
      <c r="F164" s="45"/>
      <c r="G164" s="1"/>
      <c r="H164" s="45"/>
      <c r="I164" s="45"/>
      <c r="J164" s="50"/>
      <c r="K164" s="50"/>
      <c r="L164" s="1"/>
      <c r="M164" s="51"/>
      <c r="N164" s="51"/>
      <c r="O164" s="45"/>
      <c r="P164" s="45"/>
      <c r="Q164" s="45"/>
      <c r="R164" s="45"/>
      <c r="S164" s="45"/>
      <c r="T164" s="50"/>
      <c r="U164" s="51"/>
      <c r="V164" s="51"/>
      <c r="W164" s="50"/>
      <c r="X164" s="50"/>
      <c r="Y164" s="50"/>
      <c r="Z164" s="50"/>
      <c r="AA164" s="50"/>
      <c r="AB164" s="45"/>
      <c r="AC164" s="50"/>
      <c r="AD164" s="50"/>
      <c r="AE164" s="50"/>
      <c r="AF164" s="50"/>
      <c r="AG164" s="50"/>
      <c r="AH164" s="50"/>
      <c r="AI164" s="1"/>
      <c r="AJ164" s="1"/>
    </row>
    <row r="165" ht="11.25" hidden="1" customHeight="1">
      <c r="A165" s="1"/>
      <c r="B165" s="1"/>
      <c r="C165" s="2"/>
      <c r="D165" s="51"/>
      <c r="E165" s="45"/>
      <c r="F165" s="45"/>
      <c r="G165" s="1"/>
      <c r="H165" s="45"/>
      <c r="I165" s="45"/>
      <c r="J165" s="50"/>
      <c r="K165" s="50"/>
      <c r="L165" s="1"/>
      <c r="M165" s="51"/>
      <c r="N165" s="51"/>
      <c r="O165" s="45"/>
      <c r="P165" s="45"/>
      <c r="Q165" s="45"/>
      <c r="R165" s="45"/>
      <c r="S165" s="45"/>
      <c r="T165" s="50"/>
      <c r="U165" s="51"/>
      <c r="V165" s="51"/>
      <c r="W165" s="50"/>
      <c r="X165" s="50"/>
      <c r="Y165" s="50"/>
      <c r="Z165" s="50"/>
      <c r="AA165" s="50"/>
      <c r="AB165" s="45"/>
      <c r="AC165" s="50"/>
      <c r="AD165" s="50"/>
      <c r="AE165" s="50"/>
      <c r="AF165" s="50"/>
      <c r="AG165" s="50"/>
      <c r="AH165" s="50"/>
      <c r="AI165" s="1"/>
      <c r="AJ165" s="1"/>
    </row>
    <row r="166" ht="11.25" hidden="1" customHeight="1">
      <c r="A166" s="1"/>
      <c r="B166" s="1"/>
      <c r="C166" s="2"/>
      <c r="D166" s="51"/>
      <c r="E166" s="45"/>
      <c r="F166" s="45"/>
      <c r="G166" s="1"/>
      <c r="H166" s="45"/>
      <c r="I166" s="45"/>
      <c r="J166" s="50"/>
      <c r="K166" s="50"/>
      <c r="L166" s="1"/>
      <c r="M166" s="51"/>
      <c r="N166" s="51"/>
      <c r="O166" s="45"/>
      <c r="P166" s="45"/>
      <c r="Q166" s="45"/>
      <c r="R166" s="45"/>
      <c r="S166" s="45"/>
      <c r="T166" s="50"/>
      <c r="U166" s="51"/>
      <c r="V166" s="51"/>
      <c r="W166" s="50"/>
      <c r="X166" s="50"/>
      <c r="Y166" s="50"/>
      <c r="Z166" s="50"/>
      <c r="AA166" s="50"/>
      <c r="AB166" s="45"/>
      <c r="AC166" s="50"/>
      <c r="AD166" s="50"/>
      <c r="AE166" s="50"/>
      <c r="AF166" s="50"/>
      <c r="AG166" s="50"/>
      <c r="AH166" s="50"/>
      <c r="AI166" s="1"/>
      <c r="AJ166" s="1"/>
    </row>
    <row r="167" ht="11.25" hidden="1" customHeight="1">
      <c r="A167" s="1"/>
      <c r="B167" s="1"/>
      <c r="C167" s="2"/>
      <c r="D167" s="51"/>
      <c r="E167" s="45"/>
      <c r="F167" s="45"/>
      <c r="G167" s="1"/>
      <c r="H167" s="45"/>
      <c r="I167" s="45"/>
      <c r="J167" s="50"/>
      <c r="K167" s="50"/>
      <c r="L167" s="1"/>
      <c r="M167" s="51"/>
      <c r="N167" s="51"/>
      <c r="O167" s="45"/>
      <c r="P167" s="45"/>
      <c r="Q167" s="45"/>
      <c r="R167" s="45"/>
      <c r="S167" s="45"/>
      <c r="T167" s="50"/>
      <c r="U167" s="51"/>
      <c r="V167" s="51"/>
      <c r="W167" s="50"/>
      <c r="X167" s="50"/>
      <c r="Y167" s="50"/>
      <c r="Z167" s="50"/>
      <c r="AA167" s="50"/>
      <c r="AB167" s="45"/>
      <c r="AC167" s="50"/>
      <c r="AD167" s="50"/>
      <c r="AE167" s="50"/>
      <c r="AF167" s="50"/>
      <c r="AG167" s="50"/>
      <c r="AH167" s="50"/>
      <c r="AI167" s="1"/>
      <c r="AJ167" s="1"/>
    </row>
    <row r="168" ht="11.25" hidden="1" customHeight="1">
      <c r="A168" s="1"/>
      <c r="B168" s="1"/>
      <c r="C168" s="2"/>
      <c r="D168" s="51"/>
      <c r="E168" s="45"/>
      <c r="F168" s="45"/>
      <c r="G168" s="1"/>
      <c r="H168" s="45"/>
      <c r="I168" s="45"/>
      <c r="J168" s="50"/>
      <c r="K168" s="50"/>
      <c r="L168" s="1"/>
      <c r="M168" s="51"/>
      <c r="N168" s="51"/>
      <c r="O168" s="45"/>
      <c r="P168" s="45"/>
      <c r="Q168" s="45"/>
      <c r="R168" s="45"/>
      <c r="S168" s="45"/>
      <c r="T168" s="50"/>
      <c r="U168" s="51"/>
      <c r="V168" s="51"/>
      <c r="W168" s="50"/>
      <c r="X168" s="50"/>
      <c r="Y168" s="50"/>
      <c r="Z168" s="50"/>
      <c r="AA168" s="50"/>
      <c r="AB168" s="45"/>
      <c r="AC168" s="50"/>
      <c r="AD168" s="50"/>
      <c r="AE168" s="50"/>
      <c r="AF168" s="50"/>
      <c r="AG168" s="50"/>
      <c r="AH168" s="50"/>
      <c r="AI168" s="1"/>
      <c r="AJ168" s="1"/>
    </row>
    <row r="169" ht="11.25" hidden="1" customHeight="1">
      <c r="A169" s="1"/>
      <c r="B169" s="1"/>
      <c r="C169" s="2"/>
      <c r="D169" s="51"/>
      <c r="E169" s="45"/>
      <c r="F169" s="45"/>
      <c r="G169" s="1"/>
      <c r="H169" s="45"/>
      <c r="I169" s="45"/>
      <c r="J169" s="50"/>
      <c r="K169" s="50"/>
      <c r="L169" s="1"/>
      <c r="M169" s="51"/>
      <c r="N169" s="51"/>
      <c r="O169" s="45"/>
      <c r="P169" s="45"/>
      <c r="Q169" s="45"/>
      <c r="R169" s="45"/>
      <c r="S169" s="45"/>
      <c r="T169" s="50"/>
      <c r="U169" s="51"/>
      <c r="V169" s="51"/>
      <c r="W169" s="50"/>
      <c r="X169" s="50"/>
      <c r="Y169" s="50"/>
      <c r="Z169" s="50"/>
      <c r="AA169" s="50"/>
      <c r="AB169" s="45"/>
      <c r="AC169" s="50"/>
      <c r="AD169" s="50"/>
      <c r="AE169" s="50"/>
      <c r="AF169" s="50"/>
      <c r="AG169" s="50"/>
      <c r="AH169" s="50"/>
      <c r="AI169" s="1"/>
      <c r="AJ169" s="1"/>
    </row>
    <row r="170" ht="11.25" hidden="1" customHeight="1">
      <c r="A170" s="1"/>
      <c r="B170" s="1"/>
      <c r="C170" s="2"/>
      <c r="D170" s="51"/>
      <c r="E170" s="45"/>
      <c r="F170" s="45"/>
      <c r="G170" s="1"/>
      <c r="H170" s="45"/>
      <c r="I170" s="45"/>
      <c r="J170" s="50"/>
      <c r="K170" s="50"/>
      <c r="L170" s="1"/>
      <c r="M170" s="51"/>
      <c r="N170" s="51"/>
      <c r="O170" s="45"/>
      <c r="P170" s="45"/>
      <c r="Q170" s="45"/>
      <c r="R170" s="45"/>
      <c r="S170" s="45"/>
      <c r="T170" s="50"/>
      <c r="U170" s="51"/>
      <c r="V170" s="51"/>
      <c r="W170" s="50"/>
      <c r="X170" s="50"/>
      <c r="Y170" s="50"/>
      <c r="Z170" s="50"/>
      <c r="AA170" s="50"/>
      <c r="AB170" s="45"/>
      <c r="AC170" s="50"/>
      <c r="AD170" s="50"/>
      <c r="AE170" s="50"/>
      <c r="AF170" s="50"/>
      <c r="AG170" s="50"/>
      <c r="AH170" s="50"/>
      <c r="AI170" s="1"/>
      <c r="AJ170" s="1"/>
    </row>
    <row r="171" ht="11.25" hidden="1" customHeight="1">
      <c r="A171" s="1"/>
      <c r="B171" s="1"/>
      <c r="C171" s="2"/>
      <c r="D171" s="51"/>
      <c r="E171" s="45"/>
      <c r="F171" s="45"/>
      <c r="G171" s="1"/>
      <c r="H171" s="45"/>
      <c r="I171" s="45"/>
      <c r="J171" s="50"/>
      <c r="K171" s="50"/>
      <c r="L171" s="1"/>
      <c r="M171" s="51"/>
      <c r="N171" s="51"/>
      <c r="O171" s="45"/>
      <c r="P171" s="45"/>
      <c r="Q171" s="45"/>
      <c r="R171" s="45"/>
      <c r="S171" s="45"/>
      <c r="T171" s="50"/>
      <c r="U171" s="51"/>
      <c r="V171" s="51"/>
      <c r="W171" s="50"/>
      <c r="X171" s="50"/>
      <c r="Y171" s="50"/>
      <c r="Z171" s="50"/>
      <c r="AA171" s="50"/>
      <c r="AB171" s="45"/>
      <c r="AC171" s="50"/>
      <c r="AD171" s="50"/>
      <c r="AE171" s="50"/>
      <c r="AF171" s="50"/>
      <c r="AG171" s="50"/>
      <c r="AH171" s="50"/>
      <c r="AI171" s="1"/>
      <c r="AJ171" s="1"/>
    </row>
    <row r="172" ht="11.25" hidden="1" customHeight="1">
      <c r="A172" s="1"/>
      <c r="B172" s="1"/>
      <c r="C172" s="2"/>
      <c r="D172" s="51"/>
      <c r="E172" s="45"/>
      <c r="F172" s="45"/>
      <c r="G172" s="1"/>
      <c r="H172" s="45"/>
      <c r="I172" s="45"/>
      <c r="J172" s="50"/>
      <c r="K172" s="50"/>
      <c r="L172" s="1"/>
      <c r="M172" s="51"/>
      <c r="N172" s="51"/>
      <c r="O172" s="45"/>
      <c r="P172" s="45"/>
      <c r="Q172" s="45"/>
      <c r="R172" s="45"/>
      <c r="S172" s="45"/>
      <c r="T172" s="50"/>
      <c r="U172" s="51"/>
      <c r="V172" s="51"/>
      <c r="W172" s="50"/>
      <c r="X172" s="50"/>
      <c r="Y172" s="50"/>
      <c r="Z172" s="50"/>
      <c r="AA172" s="50"/>
      <c r="AB172" s="45"/>
      <c r="AC172" s="50"/>
      <c r="AD172" s="50"/>
      <c r="AE172" s="50"/>
      <c r="AF172" s="50"/>
      <c r="AG172" s="50"/>
      <c r="AH172" s="50"/>
      <c r="AI172" s="1"/>
      <c r="AJ172" s="1"/>
    </row>
    <row r="173" ht="11.25" hidden="1" customHeight="1">
      <c r="A173" s="1"/>
      <c r="B173" s="1"/>
      <c r="C173" s="2"/>
      <c r="D173" s="51"/>
      <c r="E173" s="45"/>
      <c r="F173" s="45"/>
      <c r="G173" s="1"/>
      <c r="H173" s="45"/>
      <c r="I173" s="45"/>
      <c r="J173" s="50"/>
      <c r="K173" s="50"/>
      <c r="L173" s="1"/>
      <c r="M173" s="51"/>
      <c r="N173" s="51"/>
      <c r="O173" s="45"/>
      <c r="P173" s="45"/>
      <c r="Q173" s="45"/>
      <c r="R173" s="45"/>
      <c r="S173" s="45"/>
      <c r="T173" s="50"/>
      <c r="U173" s="51"/>
      <c r="V173" s="51"/>
      <c r="W173" s="50"/>
      <c r="X173" s="50"/>
      <c r="Y173" s="50"/>
      <c r="Z173" s="50"/>
      <c r="AA173" s="50"/>
      <c r="AB173" s="45"/>
      <c r="AC173" s="50"/>
      <c r="AD173" s="50"/>
      <c r="AE173" s="50"/>
      <c r="AF173" s="50"/>
      <c r="AG173" s="50"/>
      <c r="AH173" s="50"/>
      <c r="AI173" s="1"/>
      <c r="AJ173" s="1"/>
    </row>
    <row r="174" ht="11.25" hidden="1" customHeight="1">
      <c r="A174" s="1"/>
      <c r="B174" s="1"/>
      <c r="C174" s="2"/>
      <c r="D174" s="51"/>
      <c r="E174" s="45"/>
      <c r="F174" s="45"/>
      <c r="G174" s="1"/>
      <c r="H174" s="45"/>
      <c r="I174" s="45"/>
      <c r="J174" s="50"/>
      <c r="K174" s="50"/>
      <c r="L174" s="1"/>
      <c r="M174" s="51"/>
      <c r="N174" s="51"/>
      <c r="O174" s="45"/>
      <c r="P174" s="45"/>
      <c r="Q174" s="45"/>
      <c r="R174" s="45"/>
      <c r="S174" s="45"/>
      <c r="T174" s="50"/>
      <c r="U174" s="51"/>
      <c r="V174" s="51"/>
      <c r="W174" s="50"/>
      <c r="X174" s="50"/>
      <c r="Y174" s="50"/>
      <c r="Z174" s="50"/>
      <c r="AA174" s="50"/>
      <c r="AB174" s="45"/>
      <c r="AC174" s="50"/>
      <c r="AD174" s="50"/>
      <c r="AE174" s="50"/>
      <c r="AF174" s="50"/>
      <c r="AG174" s="50"/>
      <c r="AH174" s="50"/>
      <c r="AI174" s="1"/>
      <c r="AJ174" s="1"/>
    </row>
    <row r="175" ht="11.25" hidden="1" customHeight="1">
      <c r="A175" s="1"/>
      <c r="B175" s="1"/>
      <c r="C175" s="2"/>
      <c r="D175" s="51"/>
      <c r="E175" s="45"/>
      <c r="F175" s="45"/>
      <c r="G175" s="1"/>
      <c r="H175" s="45"/>
      <c r="I175" s="45"/>
      <c r="J175" s="50"/>
      <c r="K175" s="50"/>
      <c r="L175" s="1"/>
      <c r="M175" s="51"/>
      <c r="N175" s="51"/>
      <c r="O175" s="45"/>
      <c r="P175" s="45"/>
      <c r="Q175" s="45"/>
      <c r="R175" s="45"/>
      <c r="S175" s="45"/>
      <c r="T175" s="50"/>
      <c r="U175" s="51"/>
      <c r="V175" s="51"/>
      <c r="W175" s="50"/>
      <c r="X175" s="50"/>
      <c r="Y175" s="50"/>
      <c r="Z175" s="50"/>
      <c r="AA175" s="50"/>
      <c r="AB175" s="45"/>
      <c r="AC175" s="50"/>
      <c r="AD175" s="50"/>
      <c r="AE175" s="50"/>
      <c r="AF175" s="50"/>
      <c r="AG175" s="50"/>
      <c r="AH175" s="50"/>
      <c r="AI175" s="1"/>
      <c r="AJ175" s="1"/>
    </row>
    <row r="176" ht="11.25" hidden="1" customHeight="1">
      <c r="A176" s="1"/>
      <c r="B176" s="1"/>
      <c r="C176" s="2"/>
      <c r="D176" s="51"/>
      <c r="E176" s="45"/>
      <c r="F176" s="45"/>
      <c r="G176" s="1"/>
      <c r="H176" s="45"/>
      <c r="I176" s="45"/>
      <c r="J176" s="50"/>
      <c r="K176" s="50"/>
      <c r="L176" s="1"/>
      <c r="M176" s="51"/>
      <c r="N176" s="51"/>
      <c r="O176" s="45"/>
      <c r="P176" s="45"/>
      <c r="Q176" s="45"/>
      <c r="R176" s="45"/>
      <c r="S176" s="45"/>
      <c r="T176" s="50"/>
      <c r="U176" s="51"/>
      <c r="V176" s="51"/>
      <c r="W176" s="50"/>
      <c r="X176" s="50"/>
      <c r="Y176" s="50"/>
      <c r="Z176" s="50"/>
      <c r="AA176" s="50"/>
      <c r="AB176" s="45"/>
      <c r="AC176" s="50"/>
      <c r="AD176" s="50"/>
      <c r="AE176" s="50"/>
      <c r="AF176" s="50"/>
      <c r="AG176" s="50"/>
      <c r="AH176" s="50"/>
      <c r="AI176" s="1"/>
      <c r="AJ176" s="1"/>
    </row>
    <row r="177" ht="11.25" hidden="1" customHeight="1">
      <c r="A177" s="1"/>
      <c r="B177" s="1"/>
      <c r="C177" s="2"/>
      <c r="D177" s="51"/>
      <c r="E177" s="45"/>
      <c r="F177" s="45"/>
      <c r="G177" s="1"/>
      <c r="H177" s="45"/>
      <c r="I177" s="45"/>
      <c r="J177" s="50"/>
      <c r="K177" s="50"/>
      <c r="L177" s="1"/>
      <c r="M177" s="51"/>
      <c r="N177" s="51"/>
      <c r="O177" s="45"/>
      <c r="P177" s="45"/>
      <c r="Q177" s="45"/>
      <c r="R177" s="45"/>
      <c r="S177" s="45"/>
      <c r="T177" s="50"/>
      <c r="U177" s="51"/>
      <c r="V177" s="51"/>
      <c r="W177" s="50"/>
      <c r="X177" s="50"/>
      <c r="Y177" s="50"/>
      <c r="Z177" s="50"/>
      <c r="AA177" s="50"/>
      <c r="AB177" s="45"/>
      <c r="AC177" s="50"/>
      <c r="AD177" s="50"/>
      <c r="AE177" s="50"/>
      <c r="AF177" s="50"/>
      <c r="AG177" s="50"/>
      <c r="AH177" s="50"/>
      <c r="AI177" s="1"/>
      <c r="AJ177" s="1"/>
    </row>
    <row r="178" ht="11.25" hidden="1" customHeight="1">
      <c r="A178" s="1"/>
      <c r="B178" s="1"/>
      <c r="C178" s="2"/>
      <c r="D178" s="51"/>
      <c r="E178" s="45"/>
      <c r="F178" s="45"/>
      <c r="G178" s="1"/>
      <c r="H178" s="45"/>
      <c r="I178" s="45"/>
      <c r="J178" s="50"/>
      <c r="K178" s="50"/>
      <c r="L178" s="1"/>
      <c r="M178" s="51"/>
      <c r="N178" s="51"/>
      <c r="O178" s="45"/>
      <c r="P178" s="45"/>
      <c r="Q178" s="45"/>
      <c r="R178" s="45"/>
      <c r="S178" s="45"/>
      <c r="T178" s="50"/>
      <c r="U178" s="51"/>
      <c r="V178" s="51"/>
      <c r="W178" s="50"/>
      <c r="X178" s="50"/>
      <c r="Y178" s="50"/>
      <c r="Z178" s="50"/>
      <c r="AA178" s="50"/>
      <c r="AB178" s="45"/>
      <c r="AC178" s="50"/>
      <c r="AD178" s="50"/>
      <c r="AE178" s="50"/>
      <c r="AF178" s="50"/>
      <c r="AG178" s="50"/>
      <c r="AH178" s="50"/>
      <c r="AI178" s="1"/>
      <c r="AJ178" s="1"/>
    </row>
    <row r="179" ht="11.25" hidden="1" customHeight="1">
      <c r="A179" s="1"/>
      <c r="B179" s="1"/>
      <c r="C179" s="2"/>
      <c r="D179" s="51"/>
      <c r="E179" s="45"/>
      <c r="F179" s="45"/>
      <c r="G179" s="1"/>
      <c r="H179" s="45"/>
      <c r="I179" s="45"/>
      <c r="J179" s="50"/>
      <c r="K179" s="50"/>
      <c r="L179" s="1"/>
      <c r="M179" s="51"/>
      <c r="N179" s="51"/>
      <c r="O179" s="45"/>
      <c r="P179" s="45"/>
      <c r="Q179" s="45"/>
      <c r="R179" s="45"/>
      <c r="S179" s="45"/>
      <c r="T179" s="50"/>
      <c r="U179" s="51"/>
      <c r="V179" s="51"/>
      <c r="W179" s="50"/>
      <c r="X179" s="50"/>
      <c r="Y179" s="50"/>
      <c r="Z179" s="50"/>
      <c r="AA179" s="50"/>
      <c r="AB179" s="45"/>
      <c r="AC179" s="50"/>
      <c r="AD179" s="50"/>
      <c r="AE179" s="50"/>
      <c r="AF179" s="50"/>
      <c r="AG179" s="50"/>
      <c r="AH179" s="50"/>
      <c r="AI179" s="1"/>
      <c r="AJ179" s="1"/>
    </row>
    <row r="180" ht="11.25" hidden="1" customHeight="1">
      <c r="A180" s="1"/>
      <c r="B180" s="1"/>
      <c r="C180" s="2"/>
      <c r="D180" s="51"/>
      <c r="E180" s="45"/>
      <c r="F180" s="45"/>
      <c r="G180" s="1"/>
      <c r="H180" s="45"/>
      <c r="I180" s="45"/>
      <c r="J180" s="50"/>
      <c r="K180" s="50"/>
      <c r="L180" s="1"/>
      <c r="M180" s="51"/>
      <c r="N180" s="51"/>
      <c r="O180" s="45"/>
      <c r="P180" s="45"/>
      <c r="Q180" s="45"/>
      <c r="R180" s="45"/>
      <c r="S180" s="45"/>
      <c r="T180" s="50"/>
      <c r="U180" s="51"/>
      <c r="V180" s="51"/>
      <c r="W180" s="50"/>
      <c r="X180" s="50"/>
      <c r="Y180" s="50"/>
      <c r="Z180" s="50"/>
      <c r="AA180" s="50"/>
      <c r="AB180" s="45"/>
      <c r="AC180" s="50"/>
      <c r="AD180" s="50"/>
      <c r="AE180" s="50"/>
      <c r="AF180" s="50"/>
      <c r="AG180" s="50"/>
      <c r="AH180" s="50"/>
      <c r="AI180" s="1"/>
      <c r="AJ180" s="1"/>
    </row>
    <row r="181" ht="11.25" hidden="1" customHeight="1">
      <c r="A181" s="1"/>
      <c r="B181" s="1"/>
      <c r="C181" s="2"/>
      <c r="D181" s="51"/>
      <c r="E181" s="45"/>
      <c r="F181" s="45"/>
      <c r="G181" s="1"/>
      <c r="H181" s="45"/>
      <c r="I181" s="45"/>
      <c r="J181" s="50"/>
      <c r="K181" s="50"/>
      <c r="L181" s="1"/>
      <c r="M181" s="51"/>
      <c r="N181" s="51"/>
      <c r="O181" s="45"/>
      <c r="P181" s="45"/>
      <c r="Q181" s="45"/>
      <c r="R181" s="45"/>
      <c r="S181" s="45"/>
      <c r="T181" s="50"/>
      <c r="U181" s="51"/>
      <c r="V181" s="51"/>
      <c r="W181" s="50"/>
      <c r="X181" s="50"/>
      <c r="Y181" s="50"/>
      <c r="Z181" s="50"/>
      <c r="AA181" s="50"/>
      <c r="AB181" s="45"/>
      <c r="AC181" s="50"/>
      <c r="AD181" s="50"/>
      <c r="AE181" s="50"/>
      <c r="AF181" s="50"/>
      <c r="AG181" s="50"/>
      <c r="AH181" s="50"/>
      <c r="AI181" s="1"/>
      <c r="AJ181" s="1"/>
    </row>
    <row r="182" ht="11.25" hidden="1" customHeight="1">
      <c r="A182" s="1"/>
      <c r="B182" s="1"/>
      <c r="C182" s="2"/>
      <c r="D182" s="51"/>
      <c r="E182" s="45"/>
      <c r="F182" s="45"/>
      <c r="G182" s="1"/>
      <c r="H182" s="45"/>
      <c r="I182" s="45"/>
      <c r="J182" s="50"/>
      <c r="K182" s="50"/>
      <c r="L182" s="1"/>
      <c r="M182" s="51"/>
      <c r="N182" s="51"/>
      <c r="O182" s="45"/>
      <c r="P182" s="45"/>
      <c r="Q182" s="45"/>
      <c r="R182" s="45"/>
      <c r="S182" s="45"/>
      <c r="T182" s="50"/>
      <c r="U182" s="51"/>
      <c r="V182" s="51"/>
      <c r="W182" s="50"/>
      <c r="X182" s="50"/>
      <c r="Y182" s="50"/>
      <c r="Z182" s="50"/>
      <c r="AA182" s="50"/>
      <c r="AB182" s="45"/>
      <c r="AC182" s="50"/>
      <c r="AD182" s="50"/>
      <c r="AE182" s="50"/>
      <c r="AF182" s="50"/>
      <c r="AG182" s="50"/>
      <c r="AH182" s="50"/>
      <c r="AI182" s="1"/>
      <c r="AJ182" s="1"/>
    </row>
    <row r="183" ht="11.25" hidden="1" customHeight="1">
      <c r="A183" s="1"/>
      <c r="B183" s="1"/>
      <c r="C183" s="2"/>
      <c r="D183" s="51"/>
      <c r="E183" s="45"/>
      <c r="F183" s="45"/>
      <c r="G183" s="1"/>
      <c r="H183" s="45"/>
      <c r="I183" s="45"/>
      <c r="J183" s="50"/>
      <c r="K183" s="50"/>
      <c r="L183" s="1"/>
      <c r="M183" s="51"/>
      <c r="N183" s="51"/>
      <c r="O183" s="45"/>
      <c r="P183" s="45"/>
      <c r="Q183" s="45"/>
      <c r="R183" s="45"/>
      <c r="S183" s="45"/>
      <c r="T183" s="50"/>
      <c r="U183" s="51"/>
      <c r="V183" s="51"/>
      <c r="W183" s="50"/>
      <c r="X183" s="50"/>
      <c r="Y183" s="50"/>
      <c r="Z183" s="50"/>
      <c r="AA183" s="50"/>
      <c r="AB183" s="45"/>
      <c r="AC183" s="50"/>
      <c r="AD183" s="50"/>
      <c r="AE183" s="50"/>
      <c r="AF183" s="50"/>
      <c r="AG183" s="50"/>
      <c r="AH183" s="50"/>
      <c r="AI183" s="1"/>
      <c r="AJ183" s="1"/>
    </row>
    <row r="184" ht="11.25" hidden="1" customHeight="1">
      <c r="A184" s="1"/>
      <c r="B184" s="1"/>
      <c r="C184" s="2"/>
      <c r="D184" s="51"/>
      <c r="E184" s="45"/>
      <c r="F184" s="45"/>
      <c r="G184" s="1"/>
      <c r="H184" s="45"/>
      <c r="I184" s="45"/>
      <c r="J184" s="50"/>
      <c r="K184" s="50"/>
      <c r="L184" s="1"/>
      <c r="M184" s="51"/>
      <c r="N184" s="51"/>
      <c r="O184" s="45"/>
      <c r="P184" s="45"/>
      <c r="Q184" s="45"/>
      <c r="R184" s="45"/>
      <c r="S184" s="45"/>
      <c r="T184" s="50"/>
      <c r="U184" s="51"/>
      <c r="V184" s="51"/>
      <c r="W184" s="50"/>
      <c r="X184" s="50"/>
      <c r="Y184" s="50"/>
      <c r="Z184" s="50"/>
      <c r="AA184" s="50"/>
      <c r="AB184" s="45"/>
      <c r="AC184" s="50"/>
      <c r="AD184" s="50"/>
      <c r="AE184" s="50"/>
      <c r="AF184" s="50"/>
      <c r="AG184" s="50"/>
      <c r="AH184" s="50"/>
      <c r="AI184" s="1"/>
      <c r="AJ184" s="1"/>
    </row>
    <row r="185" ht="11.25" hidden="1" customHeight="1">
      <c r="A185" s="1"/>
      <c r="B185" s="1"/>
      <c r="C185" s="2"/>
      <c r="D185" s="51"/>
      <c r="E185" s="45"/>
      <c r="F185" s="45"/>
      <c r="G185" s="1"/>
      <c r="H185" s="45"/>
      <c r="I185" s="45"/>
      <c r="J185" s="50"/>
      <c r="K185" s="50"/>
      <c r="L185" s="1"/>
      <c r="M185" s="51"/>
      <c r="N185" s="51"/>
      <c r="O185" s="45"/>
      <c r="P185" s="45"/>
      <c r="Q185" s="45"/>
      <c r="R185" s="45"/>
      <c r="S185" s="45"/>
      <c r="T185" s="50"/>
      <c r="U185" s="51"/>
      <c r="V185" s="51"/>
      <c r="W185" s="50"/>
      <c r="X185" s="50"/>
      <c r="Y185" s="50"/>
      <c r="Z185" s="50"/>
      <c r="AA185" s="50"/>
      <c r="AB185" s="45"/>
      <c r="AC185" s="50"/>
      <c r="AD185" s="50"/>
      <c r="AE185" s="50"/>
      <c r="AF185" s="50"/>
      <c r="AG185" s="50"/>
      <c r="AH185" s="50"/>
      <c r="AI185" s="1"/>
      <c r="AJ185" s="1"/>
    </row>
    <row r="186" ht="11.25" hidden="1" customHeight="1">
      <c r="A186" s="1"/>
      <c r="B186" s="1"/>
      <c r="C186" s="2"/>
      <c r="D186" s="51"/>
      <c r="E186" s="45"/>
      <c r="F186" s="45"/>
      <c r="G186" s="1"/>
      <c r="H186" s="45"/>
      <c r="I186" s="45"/>
      <c r="J186" s="50"/>
      <c r="K186" s="50"/>
      <c r="L186" s="1"/>
      <c r="M186" s="51"/>
      <c r="N186" s="51"/>
      <c r="O186" s="45"/>
      <c r="P186" s="45"/>
      <c r="Q186" s="45"/>
      <c r="R186" s="45"/>
      <c r="S186" s="45"/>
      <c r="T186" s="50"/>
      <c r="U186" s="51"/>
      <c r="V186" s="51"/>
      <c r="W186" s="50"/>
      <c r="X186" s="50"/>
      <c r="Y186" s="50"/>
      <c r="Z186" s="50"/>
      <c r="AA186" s="50"/>
      <c r="AB186" s="45"/>
      <c r="AC186" s="50"/>
      <c r="AD186" s="50"/>
      <c r="AE186" s="50"/>
      <c r="AF186" s="50"/>
      <c r="AG186" s="50"/>
      <c r="AH186" s="50"/>
      <c r="AI186" s="1"/>
      <c r="AJ186" s="1"/>
    </row>
    <row r="187" ht="11.25" hidden="1" customHeight="1">
      <c r="A187" s="1"/>
      <c r="B187" s="1"/>
      <c r="C187" s="2"/>
      <c r="D187" s="51"/>
      <c r="E187" s="45"/>
      <c r="F187" s="45"/>
      <c r="G187" s="1"/>
      <c r="H187" s="45"/>
      <c r="I187" s="45"/>
      <c r="J187" s="50"/>
      <c r="K187" s="50"/>
      <c r="L187" s="1"/>
      <c r="M187" s="51"/>
      <c r="N187" s="51"/>
      <c r="O187" s="45"/>
      <c r="P187" s="45"/>
      <c r="Q187" s="45"/>
      <c r="R187" s="45"/>
      <c r="S187" s="45"/>
      <c r="T187" s="50"/>
      <c r="U187" s="51"/>
      <c r="V187" s="51"/>
      <c r="W187" s="50"/>
      <c r="X187" s="50"/>
      <c r="Y187" s="50"/>
      <c r="Z187" s="50"/>
      <c r="AA187" s="50"/>
      <c r="AB187" s="45"/>
      <c r="AC187" s="50"/>
      <c r="AD187" s="50"/>
      <c r="AE187" s="50"/>
      <c r="AF187" s="50"/>
      <c r="AG187" s="50"/>
      <c r="AH187" s="50"/>
      <c r="AI187" s="1"/>
      <c r="AJ187" s="1"/>
    </row>
    <row r="188" ht="11.25" hidden="1" customHeight="1">
      <c r="A188" s="1"/>
      <c r="B188" s="1"/>
      <c r="C188" s="2"/>
      <c r="D188" s="51"/>
      <c r="E188" s="45"/>
      <c r="F188" s="45"/>
      <c r="G188" s="1"/>
      <c r="H188" s="45"/>
      <c r="I188" s="45"/>
      <c r="J188" s="50"/>
      <c r="K188" s="50"/>
      <c r="L188" s="1"/>
      <c r="M188" s="51"/>
      <c r="N188" s="51"/>
      <c r="O188" s="45"/>
      <c r="P188" s="45"/>
      <c r="Q188" s="45"/>
      <c r="R188" s="45"/>
      <c r="S188" s="45"/>
      <c r="T188" s="50"/>
      <c r="U188" s="51"/>
      <c r="V188" s="51"/>
      <c r="W188" s="50"/>
      <c r="X188" s="50"/>
      <c r="Y188" s="50"/>
      <c r="Z188" s="50"/>
      <c r="AA188" s="50"/>
      <c r="AB188" s="45"/>
      <c r="AC188" s="50"/>
      <c r="AD188" s="50"/>
      <c r="AE188" s="50"/>
      <c r="AF188" s="50"/>
      <c r="AG188" s="50"/>
      <c r="AH188" s="50"/>
      <c r="AI188" s="1"/>
      <c r="AJ188" s="1"/>
    </row>
    <row r="189" ht="11.25" hidden="1" customHeight="1">
      <c r="A189" s="1"/>
      <c r="B189" s="1"/>
      <c r="C189" s="2"/>
      <c r="D189" s="51"/>
      <c r="E189" s="45"/>
      <c r="F189" s="45"/>
      <c r="G189" s="1"/>
      <c r="H189" s="45"/>
      <c r="I189" s="45"/>
      <c r="J189" s="50"/>
      <c r="K189" s="50"/>
      <c r="L189" s="1"/>
      <c r="M189" s="51"/>
      <c r="N189" s="51"/>
      <c r="O189" s="45"/>
      <c r="P189" s="45"/>
      <c r="Q189" s="45"/>
      <c r="R189" s="45"/>
      <c r="S189" s="45"/>
      <c r="T189" s="50"/>
      <c r="U189" s="51"/>
      <c r="V189" s="51"/>
      <c r="W189" s="50"/>
      <c r="X189" s="50"/>
      <c r="Y189" s="50"/>
      <c r="Z189" s="50"/>
      <c r="AA189" s="50"/>
      <c r="AB189" s="45"/>
      <c r="AC189" s="50"/>
      <c r="AD189" s="50"/>
      <c r="AE189" s="50"/>
      <c r="AF189" s="50"/>
      <c r="AG189" s="50"/>
      <c r="AH189" s="50"/>
      <c r="AI189" s="1"/>
      <c r="AJ189" s="1"/>
    </row>
    <row r="190" ht="11.25" hidden="1" customHeight="1">
      <c r="A190" s="1"/>
      <c r="B190" s="1"/>
      <c r="C190" s="2"/>
      <c r="D190" s="51"/>
      <c r="E190" s="45"/>
      <c r="F190" s="45"/>
      <c r="G190" s="1"/>
      <c r="H190" s="45"/>
      <c r="I190" s="45"/>
      <c r="J190" s="50"/>
      <c r="K190" s="50"/>
      <c r="L190" s="1"/>
      <c r="M190" s="51"/>
      <c r="N190" s="51"/>
      <c r="O190" s="45"/>
      <c r="P190" s="45"/>
      <c r="Q190" s="45"/>
      <c r="R190" s="45"/>
      <c r="S190" s="45"/>
      <c r="T190" s="50"/>
      <c r="U190" s="51"/>
      <c r="V190" s="51"/>
      <c r="W190" s="50"/>
      <c r="X190" s="50"/>
      <c r="Y190" s="50"/>
      <c r="Z190" s="50"/>
      <c r="AA190" s="50"/>
      <c r="AB190" s="45"/>
      <c r="AC190" s="50"/>
      <c r="AD190" s="50"/>
      <c r="AE190" s="50"/>
      <c r="AF190" s="50"/>
      <c r="AG190" s="50"/>
      <c r="AH190" s="50"/>
      <c r="AI190" s="1"/>
      <c r="AJ190" s="1"/>
    </row>
    <row r="191" ht="11.25" hidden="1" customHeight="1">
      <c r="A191" s="1"/>
      <c r="B191" s="1"/>
      <c r="C191" s="2"/>
      <c r="D191" s="51"/>
      <c r="E191" s="45"/>
      <c r="F191" s="45"/>
      <c r="G191" s="1"/>
      <c r="H191" s="45"/>
      <c r="I191" s="45"/>
      <c r="J191" s="50"/>
      <c r="K191" s="50"/>
      <c r="L191" s="1"/>
      <c r="M191" s="51"/>
      <c r="N191" s="51"/>
      <c r="O191" s="45"/>
      <c r="P191" s="45"/>
      <c r="Q191" s="45"/>
      <c r="R191" s="45"/>
      <c r="S191" s="45"/>
      <c r="T191" s="50"/>
      <c r="U191" s="51"/>
      <c r="V191" s="51"/>
      <c r="W191" s="50"/>
      <c r="X191" s="50"/>
      <c r="Y191" s="50"/>
      <c r="Z191" s="50"/>
      <c r="AA191" s="50"/>
      <c r="AB191" s="45"/>
      <c r="AC191" s="50"/>
      <c r="AD191" s="50"/>
      <c r="AE191" s="50"/>
      <c r="AF191" s="50"/>
      <c r="AG191" s="50"/>
      <c r="AH191" s="50"/>
      <c r="AI191" s="1"/>
      <c r="AJ191" s="1"/>
    </row>
    <row r="192" ht="11.25" hidden="1" customHeight="1">
      <c r="A192" s="1"/>
      <c r="B192" s="1"/>
      <c r="C192" s="2"/>
      <c r="D192" s="51"/>
      <c r="E192" s="45"/>
      <c r="F192" s="45"/>
      <c r="G192" s="1"/>
      <c r="H192" s="45"/>
      <c r="I192" s="45"/>
      <c r="J192" s="50"/>
      <c r="K192" s="50"/>
      <c r="L192" s="1"/>
      <c r="M192" s="51"/>
      <c r="N192" s="51"/>
      <c r="O192" s="45"/>
      <c r="P192" s="45"/>
      <c r="Q192" s="45"/>
      <c r="R192" s="45"/>
      <c r="S192" s="45"/>
      <c r="T192" s="50"/>
      <c r="U192" s="51"/>
      <c r="V192" s="51"/>
      <c r="W192" s="50"/>
      <c r="X192" s="50"/>
      <c r="Y192" s="50"/>
      <c r="Z192" s="50"/>
      <c r="AA192" s="50"/>
      <c r="AB192" s="45"/>
      <c r="AC192" s="50"/>
      <c r="AD192" s="50"/>
      <c r="AE192" s="50"/>
      <c r="AF192" s="50"/>
      <c r="AG192" s="50"/>
      <c r="AH192" s="50"/>
      <c r="AI192" s="1"/>
      <c r="AJ192" s="1"/>
    </row>
    <row r="193" ht="11.25" hidden="1" customHeight="1">
      <c r="A193" s="1"/>
      <c r="B193" s="1"/>
      <c r="C193" s="2"/>
      <c r="D193" s="51"/>
      <c r="E193" s="45"/>
      <c r="F193" s="45"/>
      <c r="G193" s="1"/>
      <c r="H193" s="45"/>
      <c r="I193" s="45"/>
      <c r="J193" s="50"/>
      <c r="K193" s="50"/>
      <c r="L193" s="1"/>
      <c r="M193" s="51"/>
      <c r="N193" s="51"/>
      <c r="O193" s="45"/>
      <c r="P193" s="45"/>
      <c r="Q193" s="45"/>
      <c r="R193" s="45"/>
      <c r="S193" s="45"/>
      <c r="T193" s="50"/>
      <c r="U193" s="51"/>
      <c r="V193" s="51"/>
      <c r="W193" s="50"/>
      <c r="X193" s="50"/>
      <c r="Y193" s="50"/>
      <c r="Z193" s="50"/>
      <c r="AA193" s="50"/>
      <c r="AB193" s="45"/>
      <c r="AC193" s="50"/>
      <c r="AD193" s="50"/>
      <c r="AE193" s="50"/>
      <c r="AF193" s="50"/>
      <c r="AG193" s="50"/>
      <c r="AH193" s="50"/>
      <c r="AI193" s="1"/>
      <c r="AJ193" s="1"/>
    </row>
    <row r="194" ht="11.25" hidden="1" customHeight="1">
      <c r="A194" s="1"/>
      <c r="B194" s="1"/>
      <c r="C194" s="2"/>
      <c r="D194" s="51"/>
      <c r="E194" s="45"/>
      <c r="F194" s="45"/>
      <c r="G194" s="1"/>
      <c r="H194" s="45"/>
      <c r="I194" s="45"/>
      <c r="J194" s="50"/>
      <c r="K194" s="50"/>
      <c r="L194" s="1"/>
      <c r="M194" s="51"/>
      <c r="N194" s="51"/>
      <c r="O194" s="45"/>
      <c r="P194" s="45"/>
      <c r="Q194" s="45"/>
      <c r="R194" s="45"/>
      <c r="S194" s="45"/>
      <c r="T194" s="50"/>
      <c r="U194" s="51"/>
      <c r="V194" s="51"/>
      <c r="W194" s="50"/>
      <c r="X194" s="50"/>
      <c r="Y194" s="50"/>
      <c r="Z194" s="50"/>
      <c r="AA194" s="50"/>
      <c r="AB194" s="45"/>
      <c r="AC194" s="50"/>
      <c r="AD194" s="50"/>
      <c r="AE194" s="50"/>
      <c r="AF194" s="50"/>
      <c r="AG194" s="50"/>
      <c r="AH194" s="50"/>
      <c r="AI194" s="1"/>
      <c r="AJ194" s="1"/>
    </row>
    <row r="195" ht="11.25" hidden="1" customHeight="1">
      <c r="A195" s="1"/>
      <c r="B195" s="1"/>
      <c r="C195" s="2"/>
      <c r="D195" s="51"/>
      <c r="E195" s="45"/>
      <c r="F195" s="45"/>
      <c r="G195" s="1"/>
      <c r="H195" s="45"/>
      <c r="I195" s="45"/>
      <c r="J195" s="50"/>
      <c r="K195" s="50"/>
      <c r="L195" s="1"/>
      <c r="M195" s="51"/>
      <c r="N195" s="51"/>
      <c r="O195" s="45"/>
      <c r="P195" s="45"/>
      <c r="Q195" s="45"/>
      <c r="R195" s="45"/>
      <c r="S195" s="45"/>
      <c r="T195" s="50"/>
      <c r="U195" s="51"/>
      <c r="V195" s="51"/>
      <c r="W195" s="50"/>
      <c r="X195" s="50"/>
      <c r="Y195" s="50"/>
      <c r="Z195" s="50"/>
      <c r="AA195" s="50"/>
      <c r="AB195" s="45"/>
      <c r="AC195" s="50"/>
      <c r="AD195" s="50"/>
      <c r="AE195" s="50"/>
      <c r="AF195" s="50"/>
      <c r="AG195" s="50"/>
      <c r="AH195" s="50"/>
      <c r="AI195" s="1"/>
      <c r="AJ195" s="1"/>
    </row>
    <row r="196" ht="11.25" hidden="1" customHeight="1">
      <c r="A196" s="1"/>
      <c r="B196" s="1"/>
      <c r="C196" s="2"/>
      <c r="D196" s="51"/>
      <c r="E196" s="45"/>
      <c r="F196" s="45"/>
      <c r="G196" s="1"/>
      <c r="H196" s="45"/>
      <c r="I196" s="45"/>
      <c r="J196" s="50"/>
      <c r="K196" s="50"/>
      <c r="L196" s="1"/>
      <c r="M196" s="51"/>
      <c r="N196" s="51"/>
      <c r="O196" s="45"/>
      <c r="P196" s="45"/>
      <c r="Q196" s="45"/>
      <c r="R196" s="45"/>
      <c r="S196" s="45"/>
      <c r="T196" s="50"/>
      <c r="U196" s="51"/>
      <c r="V196" s="51"/>
      <c r="W196" s="50"/>
      <c r="X196" s="50"/>
      <c r="Y196" s="50"/>
      <c r="Z196" s="50"/>
      <c r="AA196" s="50"/>
      <c r="AB196" s="45"/>
      <c r="AC196" s="50"/>
      <c r="AD196" s="50"/>
      <c r="AE196" s="50"/>
      <c r="AF196" s="50"/>
      <c r="AG196" s="50"/>
      <c r="AH196" s="50"/>
      <c r="AI196" s="1"/>
      <c r="AJ196" s="1"/>
    </row>
    <row r="197" ht="11.25" hidden="1" customHeight="1">
      <c r="A197" s="1"/>
      <c r="B197" s="1"/>
      <c r="C197" s="2"/>
      <c r="D197" s="51"/>
      <c r="E197" s="45"/>
      <c r="F197" s="45"/>
      <c r="G197" s="1"/>
      <c r="H197" s="45"/>
      <c r="I197" s="45"/>
      <c r="J197" s="50"/>
      <c r="K197" s="50"/>
      <c r="L197" s="1"/>
      <c r="M197" s="51"/>
      <c r="N197" s="51"/>
      <c r="O197" s="45"/>
      <c r="P197" s="45"/>
      <c r="Q197" s="45"/>
      <c r="R197" s="45"/>
      <c r="S197" s="45"/>
      <c r="T197" s="50"/>
      <c r="U197" s="51"/>
      <c r="V197" s="51"/>
      <c r="W197" s="50"/>
      <c r="X197" s="50"/>
      <c r="Y197" s="50"/>
      <c r="Z197" s="50"/>
      <c r="AA197" s="50"/>
      <c r="AB197" s="45"/>
      <c r="AC197" s="50"/>
      <c r="AD197" s="50"/>
      <c r="AE197" s="50"/>
      <c r="AF197" s="50"/>
      <c r="AG197" s="50"/>
      <c r="AH197" s="50"/>
      <c r="AI197" s="1"/>
      <c r="AJ197" s="1"/>
    </row>
    <row r="198" ht="11.25" hidden="1" customHeight="1">
      <c r="A198" s="1"/>
      <c r="B198" s="1"/>
      <c r="C198" s="2"/>
      <c r="D198" s="51"/>
      <c r="E198" s="45"/>
      <c r="F198" s="45"/>
      <c r="G198" s="1"/>
      <c r="H198" s="45"/>
      <c r="I198" s="45"/>
      <c r="J198" s="50"/>
      <c r="K198" s="50"/>
      <c r="L198" s="1"/>
      <c r="M198" s="51"/>
      <c r="N198" s="51"/>
      <c r="O198" s="45"/>
      <c r="P198" s="45"/>
      <c r="Q198" s="45"/>
      <c r="R198" s="45"/>
      <c r="S198" s="45"/>
      <c r="T198" s="50"/>
      <c r="U198" s="51"/>
      <c r="V198" s="51"/>
      <c r="W198" s="50"/>
      <c r="X198" s="50"/>
      <c r="Y198" s="50"/>
      <c r="Z198" s="50"/>
      <c r="AA198" s="50"/>
      <c r="AB198" s="45"/>
      <c r="AC198" s="50"/>
      <c r="AD198" s="50"/>
      <c r="AE198" s="50"/>
      <c r="AF198" s="50"/>
      <c r="AG198" s="50"/>
      <c r="AH198" s="50"/>
      <c r="AI198" s="1"/>
      <c r="AJ198" s="1"/>
    </row>
    <row r="199" ht="11.25" hidden="1" customHeight="1">
      <c r="A199" s="1"/>
      <c r="B199" s="1"/>
      <c r="C199" s="2"/>
      <c r="D199" s="51"/>
      <c r="E199" s="45"/>
      <c r="F199" s="45"/>
      <c r="G199" s="1"/>
      <c r="H199" s="45"/>
      <c r="I199" s="45"/>
      <c r="J199" s="50"/>
      <c r="K199" s="50"/>
      <c r="L199" s="1"/>
      <c r="M199" s="51"/>
      <c r="N199" s="51"/>
      <c r="O199" s="45"/>
      <c r="P199" s="45"/>
      <c r="Q199" s="45"/>
      <c r="R199" s="45"/>
      <c r="S199" s="45"/>
      <c r="T199" s="50"/>
      <c r="U199" s="51"/>
      <c r="V199" s="51"/>
      <c r="W199" s="50"/>
      <c r="X199" s="50"/>
      <c r="Y199" s="50"/>
      <c r="Z199" s="50"/>
      <c r="AA199" s="50"/>
      <c r="AB199" s="45"/>
      <c r="AC199" s="50"/>
      <c r="AD199" s="50"/>
      <c r="AE199" s="50"/>
      <c r="AF199" s="50"/>
      <c r="AG199" s="50"/>
      <c r="AH199" s="50"/>
      <c r="AI199" s="1"/>
      <c r="AJ199" s="1"/>
    </row>
    <row r="200" ht="11.25" hidden="1" customHeight="1">
      <c r="A200" s="1"/>
      <c r="B200" s="1"/>
      <c r="C200" s="2"/>
      <c r="D200" s="51"/>
      <c r="E200" s="45"/>
      <c r="F200" s="45"/>
      <c r="G200" s="1"/>
      <c r="H200" s="45"/>
      <c r="I200" s="45"/>
      <c r="J200" s="50"/>
      <c r="K200" s="50"/>
      <c r="L200" s="1"/>
      <c r="M200" s="51"/>
      <c r="N200" s="51"/>
      <c r="O200" s="45"/>
      <c r="P200" s="45"/>
      <c r="Q200" s="45"/>
      <c r="R200" s="45"/>
      <c r="S200" s="45"/>
      <c r="T200" s="50"/>
      <c r="U200" s="51"/>
      <c r="V200" s="51"/>
      <c r="W200" s="50"/>
      <c r="X200" s="50"/>
      <c r="Y200" s="50"/>
      <c r="Z200" s="50"/>
      <c r="AA200" s="50"/>
      <c r="AB200" s="45"/>
      <c r="AC200" s="50"/>
      <c r="AD200" s="50"/>
      <c r="AE200" s="50"/>
      <c r="AF200" s="50"/>
      <c r="AG200" s="50"/>
      <c r="AH200" s="50"/>
      <c r="AI200" s="1"/>
      <c r="AJ200" s="1"/>
    </row>
    <row r="201" ht="11.25" hidden="1" customHeight="1">
      <c r="A201" s="1"/>
      <c r="B201" s="1"/>
      <c r="C201" s="2"/>
      <c r="D201" s="51"/>
      <c r="E201" s="45"/>
      <c r="F201" s="45"/>
      <c r="G201" s="1"/>
      <c r="H201" s="45"/>
      <c r="I201" s="45"/>
      <c r="J201" s="50"/>
      <c r="K201" s="50"/>
      <c r="L201" s="1"/>
      <c r="M201" s="51"/>
      <c r="N201" s="51"/>
      <c r="O201" s="45"/>
      <c r="P201" s="45"/>
      <c r="Q201" s="45"/>
      <c r="R201" s="45"/>
      <c r="S201" s="45"/>
      <c r="T201" s="50"/>
      <c r="U201" s="51"/>
      <c r="V201" s="51"/>
      <c r="W201" s="50"/>
      <c r="X201" s="50"/>
      <c r="Y201" s="50"/>
      <c r="Z201" s="50"/>
      <c r="AA201" s="50"/>
      <c r="AB201" s="45"/>
      <c r="AC201" s="50"/>
      <c r="AD201" s="50"/>
      <c r="AE201" s="50"/>
      <c r="AF201" s="50"/>
      <c r="AG201" s="50"/>
      <c r="AH201" s="50"/>
      <c r="AI201" s="1"/>
      <c r="AJ201" s="1"/>
    </row>
    <row r="202" ht="11.25" hidden="1" customHeight="1">
      <c r="A202" s="1"/>
      <c r="B202" s="1"/>
      <c r="C202" s="2"/>
      <c r="D202" s="51"/>
      <c r="E202" s="45"/>
      <c r="F202" s="45"/>
      <c r="G202" s="1"/>
      <c r="H202" s="45"/>
      <c r="I202" s="45"/>
      <c r="J202" s="50"/>
      <c r="K202" s="50"/>
      <c r="L202" s="1"/>
      <c r="M202" s="51"/>
      <c r="N202" s="51"/>
      <c r="O202" s="45"/>
      <c r="P202" s="45"/>
      <c r="Q202" s="45"/>
      <c r="R202" s="45"/>
      <c r="S202" s="45"/>
      <c r="T202" s="50"/>
      <c r="U202" s="51"/>
      <c r="V202" s="51"/>
      <c r="W202" s="50"/>
      <c r="X202" s="50"/>
      <c r="Y202" s="50"/>
      <c r="Z202" s="50"/>
      <c r="AA202" s="50"/>
      <c r="AB202" s="45"/>
      <c r="AC202" s="50"/>
      <c r="AD202" s="50"/>
      <c r="AE202" s="50"/>
      <c r="AF202" s="50"/>
      <c r="AG202" s="50"/>
      <c r="AH202" s="50"/>
      <c r="AI202" s="1"/>
      <c r="AJ202" s="1"/>
    </row>
    <row r="203" ht="11.25" hidden="1" customHeight="1">
      <c r="A203" s="1"/>
      <c r="B203" s="1"/>
      <c r="C203" s="2"/>
      <c r="D203" s="51"/>
      <c r="E203" s="45"/>
      <c r="F203" s="45"/>
      <c r="G203" s="1"/>
      <c r="H203" s="45"/>
      <c r="I203" s="45"/>
      <c r="J203" s="50"/>
      <c r="K203" s="50"/>
      <c r="L203" s="1"/>
      <c r="M203" s="51"/>
      <c r="N203" s="51"/>
      <c r="O203" s="45"/>
      <c r="P203" s="45"/>
      <c r="Q203" s="45"/>
      <c r="R203" s="45"/>
      <c r="S203" s="45"/>
      <c r="T203" s="50"/>
      <c r="U203" s="51"/>
      <c r="V203" s="51"/>
      <c r="W203" s="50"/>
      <c r="X203" s="50"/>
      <c r="Y203" s="50"/>
      <c r="Z203" s="50"/>
      <c r="AA203" s="50"/>
      <c r="AB203" s="45"/>
      <c r="AC203" s="50"/>
      <c r="AD203" s="50"/>
      <c r="AE203" s="50"/>
      <c r="AF203" s="50"/>
      <c r="AG203" s="50"/>
      <c r="AH203" s="50"/>
      <c r="AI203" s="1"/>
      <c r="AJ203" s="1"/>
    </row>
    <row r="204" ht="11.25" hidden="1" customHeight="1">
      <c r="A204" s="1"/>
      <c r="B204" s="1"/>
      <c r="C204" s="2"/>
      <c r="D204" s="51"/>
      <c r="E204" s="45"/>
      <c r="F204" s="45"/>
      <c r="G204" s="1"/>
      <c r="H204" s="45"/>
      <c r="I204" s="45"/>
      <c r="J204" s="50"/>
      <c r="K204" s="50"/>
      <c r="L204" s="1"/>
      <c r="M204" s="51"/>
      <c r="N204" s="51"/>
      <c r="O204" s="45"/>
      <c r="P204" s="45"/>
      <c r="Q204" s="45"/>
      <c r="R204" s="45"/>
      <c r="S204" s="45"/>
      <c r="T204" s="50"/>
      <c r="U204" s="51"/>
      <c r="V204" s="51"/>
      <c r="W204" s="50"/>
      <c r="X204" s="50"/>
      <c r="Y204" s="50"/>
      <c r="Z204" s="50"/>
      <c r="AA204" s="50"/>
      <c r="AB204" s="45"/>
      <c r="AC204" s="50"/>
      <c r="AD204" s="50"/>
      <c r="AE204" s="50"/>
      <c r="AF204" s="50"/>
      <c r="AG204" s="50"/>
      <c r="AH204" s="50"/>
      <c r="AI204" s="1"/>
      <c r="AJ204" s="1"/>
    </row>
    <row r="205" ht="11.25" hidden="1" customHeight="1">
      <c r="A205" s="1"/>
      <c r="B205" s="1"/>
      <c r="C205" s="2"/>
      <c r="D205" s="51"/>
      <c r="E205" s="45"/>
      <c r="F205" s="45"/>
      <c r="G205" s="1"/>
      <c r="H205" s="45"/>
      <c r="I205" s="45"/>
      <c r="J205" s="50"/>
      <c r="K205" s="50"/>
      <c r="L205" s="1"/>
      <c r="M205" s="51"/>
      <c r="N205" s="51"/>
      <c r="O205" s="45"/>
      <c r="P205" s="45"/>
      <c r="Q205" s="45"/>
      <c r="R205" s="45"/>
      <c r="S205" s="45"/>
      <c r="T205" s="50"/>
      <c r="U205" s="51"/>
      <c r="V205" s="51"/>
      <c r="W205" s="50"/>
      <c r="X205" s="50"/>
      <c r="Y205" s="50"/>
      <c r="Z205" s="50"/>
      <c r="AA205" s="50"/>
      <c r="AB205" s="45"/>
      <c r="AC205" s="50"/>
      <c r="AD205" s="50"/>
      <c r="AE205" s="50"/>
      <c r="AF205" s="50"/>
      <c r="AG205" s="50"/>
      <c r="AH205" s="50"/>
      <c r="AI205" s="1"/>
      <c r="AJ205" s="1"/>
    </row>
    <row r="206" ht="11.25" hidden="1" customHeight="1">
      <c r="A206" s="1"/>
      <c r="B206" s="1"/>
      <c r="C206" s="2"/>
      <c r="D206" s="51"/>
      <c r="E206" s="45"/>
      <c r="F206" s="45"/>
      <c r="G206" s="1"/>
      <c r="H206" s="45"/>
      <c r="I206" s="45"/>
      <c r="J206" s="50"/>
      <c r="K206" s="50"/>
      <c r="L206" s="1"/>
      <c r="M206" s="51"/>
      <c r="N206" s="51"/>
      <c r="O206" s="45"/>
      <c r="P206" s="45"/>
      <c r="Q206" s="45"/>
      <c r="R206" s="45"/>
      <c r="S206" s="45"/>
      <c r="T206" s="50"/>
      <c r="U206" s="51"/>
      <c r="V206" s="51"/>
      <c r="W206" s="50"/>
      <c r="X206" s="50"/>
      <c r="Y206" s="50"/>
      <c r="Z206" s="50"/>
      <c r="AA206" s="50"/>
      <c r="AB206" s="45"/>
      <c r="AC206" s="50"/>
      <c r="AD206" s="50"/>
      <c r="AE206" s="50"/>
      <c r="AF206" s="50"/>
      <c r="AG206" s="50"/>
      <c r="AH206" s="50"/>
      <c r="AI206" s="1"/>
      <c r="AJ206" s="1"/>
    </row>
    <row r="207" ht="11.25" hidden="1" customHeight="1">
      <c r="A207" s="1"/>
      <c r="B207" s="1"/>
      <c r="C207" s="2"/>
      <c r="D207" s="51"/>
      <c r="E207" s="45"/>
      <c r="F207" s="45"/>
      <c r="G207" s="1"/>
      <c r="H207" s="45"/>
      <c r="I207" s="45"/>
      <c r="J207" s="50"/>
      <c r="K207" s="50"/>
      <c r="L207" s="1"/>
      <c r="M207" s="51"/>
      <c r="N207" s="51"/>
      <c r="O207" s="45"/>
      <c r="P207" s="45"/>
      <c r="Q207" s="45"/>
      <c r="R207" s="45"/>
      <c r="S207" s="45"/>
      <c r="T207" s="50"/>
      <c r="U207" s="51"/>
      <c r="V207" s="51"/>
      <c r="W207" s="50"/>
      <c r="X207" s="50"/>
      <c r="Y207" s="50"/>
      <c r="Z207" s="50"/>
      <c r="AA207" s="50"/>
      <c r="AB207" s="45"/>
      <c r="AC207" s="50"/>
      <c r="AD207" s="50"/>
      <c r="AE207" s="50"/>
      <c r="AF207" s="50"/>
      <c r="AG207" s="50"/>
      <c r="AH207" s="50"/>
      <c r="AI207" s="1"/>
      <c r="AJ207" s="1"/>
    </row>
    <row r="208" ht="11.25" hidden="1" customHeight="1">
      <c r="A208" s="1"/>
      <c r="B208" s="1"/>
      <c r="C208" s="2"/>
      <c r="D208" s="51"/>
      <c r="E208" s="45"/>
      <c r="F208" s="45"/>
      <c r="G208" s="1"/>
      <c r="H208" s="45"/>
      <c r="I208" s="45"/>
      <c r="J208" s="50"/>
      <c r="K208" s="50"/>
      <c r="L208" s="1"/>
      <c r="M208" s="51"/>
      <c r="N208" s="51"/>
      <c r="O208" s="45"/>
      <c r="P208" s="45"/>
      <c r="Q208" s="45"/>
      <c r="R208" s="45"/>
      <c r="S208" s="45"/>
      <c r="T208" s="50"/>
      <c r="U208" s="51"/>
      <c r="V208" s="51"/>
      <c r="W208" s="50"/>
      <c r="X208" s="50"/>
      <c r="Y208" s="50"/>
      <c r="Z208" s="50"/>
      <c r="AA208" s="50"/>
      <c r="AB208" s="45"/>
      <c r="AC208" s="50"/>
      <c r="AD208" s="50"/>
      <c r="AE208" s="50"/>
      <c r="AF208" s="50"/>
      <c r="AG208" s="50"/>
      <c r="AH208" s="50"/>
      <c r="AI208" s="1"/>
      <c r="AJ208" s="1"/>
    </row>
    <row r="209" ht="11.25" hidden="1" customHeight="1">
      <c r="A209" s="1"/>
      <c r="B209" s="1"/>
      <c r="C209" s="2"/>
      <c r="D209" s="51"/>
      <c r="E209" s="45"/>
      <c r="F209" s="45"/>
      <c r="G209" s="1"/>
      <c r="H209" s="45"/>
      <c r="I209" s="45"/>
      <c r="J209" s="50"/>
      <c r="K209" s="50"/>
      <c r="L209" s="1"/>
      <c r="M209" s="51"/>
      <c r="N209" s="51"/>
      <c r="O209" s="45"/>
      <c r="P209" s="45"/>
      <c r="Q209" s="45"/>
      <c r="R209" s="45"/>
      <c r="S209" s="45"/>
      <c r="T209" s="50"/>
      <c r="U209" s="51"/>
      <c r="V209" s="51"/>
      <c r="W209" s="50"/>
      <c r="X209" s="50"/>
      <c r="Y209" s="50"/>
      <c r="Z209" s="50"/>
      <c r="AA209" s="50"/>
      <c r="AB209" s="45"/>
      <c r="AC209" s="50"/>
      <c r="AD209" s="50"/>
      <c r="AE209" s="50"/>
      <c r="AF209" s="50"/>
      <c r="AG209" s="50"/>
      <c r="AH209" s="50"/>
      <c r="AI209" s="1"/>
      <c r="AJ209" s="1"/>
    </row>
    <row r="210" ht="11.25" hidden="1" customHeight="1">
      <c r="A210" s="1"/>
      <c r="B210" s="1"/>
      <c r="C210" s="2"/>
      <c r="D210" s="51"/>
      <c r="E210" s="45"/>
      <c r="F210" s="45"/>
      <c r="G210" s="1"/>
      <c r="H210" s="45"/>
      <c r="I210" s="45"/>
      <c r="J210" s="50"/>
      <c r="K210" s="50"/>
      <c r="L210" s="1"/>
      <c r="M210" s="51"/>
      <c r="N210" s="51"/>
      <c r="O210" s="45"/>
      <c r="P210" s="45"/>
      <c r="Q210" s="45"/>
      <c r="R210" s="45"/>
      <c r="S210" s="45"/>
      <c r="T210" s="50"/>
      <c r="U210" s="51"/>
      <c r="V210" s="51"/>
      <c r="W210" s="50"/>
      <c r="X210" s="50"/>
      <c r="Y210" s="50"/>
      <c r="Z210" s="50"/>
      <c r="AA210" s="50"/>
      <c r="AB210" s="45"/>
      <c r="AC210" s="50"/>
      <c r="AD210" s="50"/>
      <c r="AE210" s="50"/>
      <c r="AF210" s="50"/>
      <c r="AG210" s="50"/>
      <c r="AH210" s="50"/>
      <c r="AI210" s="1"/>
      <c r="AJ210" s="1"/>
    </row>
    <row r="211" ht="11.25" hidden="1" customHeight="1">
      <c r="A211" s="1"/>
      <c r="B211" s="1"/>
      <c r="C211" s="2"/>
      <c r="D211" s="51"/>
      <c r="E211" s="45"/>
      <c r="F211" s="45"/>
      <c r="G211" s="1"/>
      <c r="H211" s="45"/>
      <c r="I211" s="45"/>
      <c r="J211" s="50"/>
      <c r="K211" s="50"/>
      <c r="L211" s="1"/>
      <c r="M211" s="51"/>
      <c r="N211" s="51"/>
      <c r="O211" s="45"/>
      <c r="P211" s="45"/>
      <c r="Q211" s="45"/>
      <c r="R211" s="45"/>
      <c r="S211" s="45"/>
      <c r="T211" s="50"/>
      <c r="U211" s="51"/>
      <c r="V211" s="51"/>
      <c r="W211" s="50"/>
      <c r="X211" s="50"/>
      <c r="Y211" s="50"/>
      <c r="Z211" s="50"/>
      <c r="AA211" s="50"/>
      <c r="AB211" s="45"/>
      <c r="AC211" s="50"/>
      <c r="AD211" s="50"/>
      <c r="AE211" s="50"/>
      <c r="AF211" s="50"/>
      <c r="AG211" s="50"/>
      <c r="AH211" s="50"/>
      <c r="AI211" s="1"/>
      <c r="AJ211" s="1"/>
    </row>
    <row r="212" ht="11.25" hidden="1" customHeight="1">
      <c r="A212" s="1"/>
      <c r="B212" s="1"/>
      <c r="C212" s="2"/>
      <c r="D212" s="51"/>
      <c r="E212" s="45"/>
      <c r="F212" s="45"/>
      <c r="G212" s="1"/>
      <c r="H212" s="45"/>
      <c r="I212" s="45"/>
      <c r="J212" s="50"/>
      <c r="K212" s="50"/>
      <c r="L212" s="1"/>
      <c r="M212" s="51"/>
      <c r="N212" s="51"/>
      <c r="O212" s="45"/>
      <c r="P212" s="45"/>
      <c r="Q212" s="45"/>
      <c r="R212" s="45"/>
      <c r="S212" s="45"/>
      <c r="T212" s="50"/>
      <c r="U212" s="51"/>
      <c r="V212" s="51"/>
      <c r="W212" s="50"/>
      <c r="X212" s="50"/>
      <c r="Y212" s="50"/>
      <c r="Z212" s="50"/>
      <c r="AA212" s="50"/>
      <c r="AB212" s="45"/>
      <c r="AC212" s="50"/>
      <c r="AD212" s="50"/>
      <c r="AE212" s="50"/>
      <c r="AF212" s="50"/>
      <c r="AG212" s="50"/>
      <c r="AH212" s="50"/>
      <c r="AI212" s="1"/>
      <c r="AJ212" s="1"/>
    </row>
    <row r="213" ht="11.25" hidden="1" customHeight="1">
      <c r="A213" s="1"/>
      <c r="B213" s="1"/>
      <c r="C213" s="2"/>
      <c r="D213" s="51"/>
      <c r="E213" s="45"/>
      <c r="F213" s="45"/>
      <c r="G213" s="1"/>
      <c r="H213" s="45"/>
      <c r="I213" s="45"/>
      <c r="J213" s="50"/>
      <c r="K213" s="50"/>
      <c r="L213" s="1"/>
      <c r="M213" s="51"/>
      <c r="N213" s="51"/>
      <c r="O213" s="45"/>
      <c r="P213" s="45"/>
      <c r="Q213" s="45"/>
      <c r="R213" s="45"/>
      <c r="S213" s="45"/>
      <c r="T213" s="50"/>
      <c r="U213" s="51"/>
      <c r="V213" s="51"/>
      <c r="W213" s="50"/>
      <c r="X213" s="50"/>
      <c r="Y213" s="50"/>
      <c r="Z213" s="50"/>
      <c r="AA213" s="50"/>
      <c r="AB213" s="45"/>
      <c r="AC213" s="50"/>
      <c r="AD213" s="50"/>
      <c r="AE213" s="50"/>
      <c r="AF213" s="50"/>
      <c r="AG213" s="50"/>
      <c r="AH213" s="50"/>
      <c r="AI213" s="1"/>
      <c r="AJ213" s="1"/>
    </row>
    <row r="214" ht="11.25" hidden="1" customHeight="1">
      <c r="A214" s="1"/>
      <c r="B214" s="1"/>
      <c r="C214" s="2"/>
      <c r="D214" s="51"/>
      <c r="E214" s="45"/>
      <c r="F214" s="45"/>
      <c r="G214" s="1"/>
      <c r="H214" s="45"/>
      <c r="I214" s="45"/>
      <c r="J214" s="50"/>
      <c r="K214" s="50"/>
      <c r="L214" s="1"/>
      <c r="M214" s="51"/>
      <c r="N214" s="51"/>
      <c r="O214" s="45"/>
      <c r="P214" s="45"/>
      <c r="Q214" s="45"/>
      <c r="R214" s="45"/>
      <c r="S214" s="45"/>
      <c r="T214" s="50"/>
      <c r="U214" s="51"/>
      <c r="V214" s="51"/>
      <c r="W214" s="50"/>
      <c r="X214" s="50"/>
      <c r="Y214" s="50"/>
      <c r="Z214" s="50"/>
      <c r="AA214" s="50"/>
      <c r="AB214" s="45"/>
      <c r="AC214" s="50"/>
      <c r="AD214" s="50"/>
      <c r="AE214" s="50"/>
      <c r="AF214" s="50"/>
      <c r="AG214" s="50"/>
      <c r="AH214" s="50"/>
      <c r="AI214" s="1"/>
      <c r="AJ214" s="1"/>
    </row>
    <row r="215" ht="11.25" hidden="1" customHeight="1">
      <c r="A215" s="1"/>
      <c r="B215" s="1"/>
      <c r="C215" s="2"/>
      <c r="D215" s="51"/>
      <c r="E215" s="45"/>
      <c r="F215" s="45"/>
      <c r="G215" s="1"/>
      <c r="H215" s="45"/>
      <c r="I215" s="45"/>
      <c r="J215" s="50"/>
      <c r="K215" s="50"/>
      <c r="L215" s="1"/>
      <c r="M215" s="51"/>
      <c r="N215" s="51"/>
      <c r="O215" s="45"/>
      <c r="P215" s="45"/>
      <c r="Q215" s="45"/>
      <c r="R215" s="45"/>
      <c r="S215" s="45"/>
      <c r="T215" s="50"/>
      <c r="U215" s="51"/>
      <c r="V215" s="51"/>
      <c r="W215" s="50"/>
      <c r="X215" s="50"/>
      <c r="Y215" s="50"/>
      <c r="Z215" s="50"/>
      <c r="AA215" s="50"/>
      <c r="AB215" s="45"/>
      <c r="AC215" s="50"/>
      <c r="AD215" s="50"/>
      <c r="AE215" s="50"/>
      <c r="AF215" s="50"/>
      <c r="AG215" s="50"/>
      <c r="AH215" s="50"/>
      <c r="AI215" s="1"/>
      <c r="AJ215" s="1"/>
    </row>
    <row r="216" ht="11.25" hidden="1" customHeight="1">
      <c r="A216" s="1"/>
      <c r="B216" s="1"/>
      <c r="C216" s="2"/>
      <c r="D216" s="51"/>
      <c r="E216" s="45"/>
      <c r="F216" s="45"/>
      <c r="G216" s="1"/>
      <c r="H216" s="45"/>
      <c r="I216" s="45"/>
      <c r="J216" s="50"/>
      <c r="K216" s="50"/>
      <c r="L216" s="1"/>
      <c r="M216" s="51"/>
      <c r="N216" s="51"/>
      <c r="O216" s="45"/>
      <c r="P216" s="45"/>
      <c r="Q216" s="45"/>
      <c r="R216" s="45"/>
      <c r="S216" s="45"/>
      <c r="T216" s="50"/>
      <c r="U216" s="51"/>
      <c r="V216" s="51"/>
      <c r="W216" s="50"/>
      <c r="X216" s="50"/>
      <c r="Y216" s="50"/>
      <c r="Z216" s="50"/>
      <c r="AA216" s="50"/>
      <c r="AB216" s="45"/>
      <c r="AC216" s="50"/>
      <c r="AD216" s="50"/>
      <c r="AE216" s="50"/>
      <c r="AF216" s="50"/>
      <c r="AG216" s="50"/>
      <c r="AH216" s="50"/>
      <c r="AI216" s="1"/>
      <c r="AJ216" s="1"/>
    </row>
    <row r="217" ht="11.25" hidden="1" customHeight="1">
      <c r="A217" s="1"/>
      <c r="B217" s="1"/>
      <c r="C217" s="2"/>
      <c r="D217" s="51"/>
      <c r="E217" s="45"/>
      <c r="F217" s="45"/>
      <c r="G217" s="1"/>
      <c r="H217" s="45"/>
      <c r="I217" s="45"/>
      <c r="J217" s="50"/>
      <c r="K217" s="50"/>
      <c r="L217" s="1"/>
      <c r="M217" s="51"/>
      <c r="N217" s="51"/>
      <c r="O217" s="45"/>
      <c r="P217" s="45"/>
      <c r="Q217" s="45"/>
      <c r="R217" s="45"/>
      <c r="S217" s="45"/>
      <c r="T217" s="50"/>
      <c r="U217" s="51"/>
      <c r="V217" s="51"/>
      <c r="W217" s="50"/>
      <c r="X217" s="50"/>
      <c r="Y217" s="50"/>
      <c r="Z217" s="50"/>
      <c r="AA217" s="50"/>
      <c r="AB217" s="45"/>
      <c r="AC217" s="50"/>
      <c r="AD217" s="50"/>
      <c r="AE217" s="50"/>
      <c r="AF217" s="50"/>
      <c r="AG217" s="50"/>
      <c r="AH217" s="50"/>
      <c r="AI217" s="1"/>
      <c r="AJ217" s="1"/>
    </row>
    <row r="218" ht="11.25" hidden="1" customHeight="1">
      <c r="A218" s="1"/>
      <c r="B218" s="1"/>
      <c r="C218" s="2"/>
      <c r="D218" s="51"/>
      <c r="E218" s="45"/>
      <c r="F218" s="45"/>
      <c r="G218" s="1"/>
      <c r="H218" s="45"/>
      <c r="I218" s="45"/>
      <c r="J218" s="50"/>
      <c r="K218" s="50"/>
      <c r="L218" s="1"/>
      <c r="M218" s="51"/>
      <c r="N218" s="51"/>
      <c r="O218" s="45"/>
      <c r="P218" s="45"/>
      <c r="Q218" s="45"/>
      <c r="R218" s="45"/>
      <c r="S218" s="45"/>
      <c r="T218" s="50"/>
      <c r="U218" s="51"/>
      <c r="V218" s="51"/>
      <c r="W218" s="50"/>
      <c r="X218" s="50"/>
      <c r="Y218" s="50"/>
      <c r="Z218" s="50"/>
      <c r="AA218" s="50"/>
      <c r="AB218" s="45"/>
      <c r="AC218" s="50"/>
      <c r="AD218" s="50"/>
      <c r="AE218" s="50"/>
      <c r="AF218" s="50"/>
      <c r="AG218" s="50"/>
      <c r="AH218" s="50"/>
      <c r="AI218" s="1"/>
      <c r="AJ218" s="1"/>
    </row>
    <row r="219" ht="11.25" hidden="1" customHeight="1">
      <c r="A219" s="1"/>
      <c r="B219" s="1"/>
      <c r="C219" s="2"/>
      <c r="D219" s="51"/>
      <c r="E219" s="45"/>
      <c r="F219" s="45"/>
      <c r="G219" s="1"/>
      <c r="H219" s="45"/>
      <c r="I219" s="45"/>
      <c r="J219" s="50"/>
      <c r="K219" s="50"/>
      <c r="L219" s="1"/>
      <c r="M219" s="51"/>
      <c r="N219" s="51"/>
      <c r="O219" s="45"/>
      <c r="P219" s="45"/>
      <c r="Q219" s="45"/>
      <c r="R219" s="45"/>
      <c r="S219" s="45"/>
      <c r="T219" s="50"/>
      <c r="U219" s="51"/>
      <c r="V219" s="51"/>
      <c r="W219" s="50"/>
      <c r="X219" s="50"/>
      <c r="Y219" s="50"/>
      <c r="Z219" s="50"/>
      <c r="AA219" s="50"/>
      <c r="AB219" s="45"/>
      <c r="AC219" s="50"/>
      <c r="AD219" s="50"/>
      <c r="AE219" s="50"/>
      <c r="AF219" s="50"/>
      <c r="AG219" s="50"/>
      <c r="AH219" s="50"/>
      <c r="AI219" s="1"/>
      <c r="AJ219" s="1"/>
    </row>
    <row r="220" ht="11.25" hidden="1" customHeight="1">
      <c r="A220" s="1"/>
      <c r="B220" s="1"/>
      <c r="C220" s="2"/>
      <c r="D220" s="51"/>
      <c r="E220" s="45"/>
      <c r="F220" s="45"/>
      <c r="G220" s="1"/>
      <c r="H220" s="45"/>
      <c r="I220" s="45"/>
      <c r="J220" s="50"/>
      <c r="K220" s="50"/>
      <c r="L220" s="1"/>
      <c r="M220" s="51"/>
      <c r="N220" s="51"/>
      <c r="O220" s="45"/>
      <c r="P220" s="45"/>
      <c r="Q220" s="45"/>
      <c r="R220" s="45"/>
      <c r="S220" s="45"/>
      <c r="T220" s="50"/>
      <c r="U220" s="51"/>
      <c r="V220" s="51"/>
      <c r="W220" s="50"/>
      <c r="X220" s="50"/>
      <c r="Y220" s="50"/>
      <c r="Z220" s="50"/>
      <c r="AA220" s="50"/>
      <c r="AB220" s="45"/>
      <c r="AC220" s="50"/>
      <c r="AD220" s="50"/>
      <c r="AE220" s="50"/>
      <c r="AF220" s="50"/>
      <c r="AG220" s="50"/>
      <c r="AH220" s="50"/>
      <c r="AI220" s="1"/>
      <c r="AJ220" s="1"/>
    </row>
    <row r="221" ht="11.25" hidden="1" customHeight="1">
      <c r="A221" s="1"/>
      <c r="B221" s="1"/>
      <c r="C221" s="2"/>
      <c r="D221" s="51"/>
      <c r="E221" s="45"/>
      <c r="F221" s="45"/>
      <c r="G221" s="1"/>
      <c r="H221" s="45"/>
      <c r="I221" s="45"/>
      <c r="J221" s="50"/>
      <c r="K221" s="50"/>
      <c r="L221" s="1"/>
      <c r="M221" s="51"/>
      <c r="N221" s="51"/>
      <c r="O221" s="45"/>
      <c r="P221" s="45"/>
      <c r="Q221" s="45"/>
      <c r="R221" s="45"/>
      <c r="S221" s="45"/>
      <c r="T221" s="50"/>
      <c r="U221" s="51"/>
      <c r="V221" s="51"/>
      <c r="W221" s="50"/>
      <c r="X221" s="50"/>
      <c r="Y221" s="50"/>
      <c r="Z221" s="50"/>
      <c r="AA221" s="50"/>
      <c r="AB221" s="45"/>
      <c r="AC221" s="50"/>
      <c r="AD221" s="50"/>
      <c r="AE221" s="50"/>
      <c r="AF221" s="50"/>
      <c r="AG221" s="50"/>
      <c r="AH221" s="50"/>
      <c r="AI221" s="1"/>
      <c r="AJ221" s="1"/>
    </row>
    <row r="222" ht="11.25" hidden="1" customHeight="1">
      <c r="A222" s="1"/>
      <c r="B222" s="1"/>
      <c r="C222" s="2"/>
      <c r="D222" s="51"/>
      <c r="E222" s="45"/>
      <c r="F222" s="45"/>
      <c r="G222" s="1"/>
      <c r="H222" s="45"/>
      <c r="I222" s="45"/>
      <c r="J222" s="50"/>
      <c r="K222" s="50"/>
      <c r="L222" s="1"/>
      <c r="M222" s="51"/>
      <c r="N222" s="51"/>
      <c r="O222" s="45"/>
      <c r="P222" s="45"/>
      <c r="Q222" s="45"/>
      <c r="R222" s="45"/>
      <c r="S222" s="45"/>
      <c r="T222" s="50"/>
      <c r="U222" s="51"/>
      <c r="V222" s="51"/>
      <c r="W222" s="50"/>
      <c r="X222" s="50"/>
      <c r="Y222" s="50"/>
      <c r="Z222" s="50"/>
      <c r="AA222" s="50"/>
      <c r="AB222" s="45"/>
      <c r="AC222" s="50"/>
      <c r="AD222" s="50"/>
      <c r="AE222" s="50"/>
      <c r="AF222" s="50"/>
      <c r="AG222" s="50"/>
      <c r="AH222" s="50"/>
      <c r="AI222" s="1"/>
      <c r="AJ222" s="1"/>
    </row>
    <row r="223" ht="11.25" hidden="1" customHeight="1">
      <c r="A223" s="1"/>
      <c r="B223" s="1"/>
      <c r="C223" s="2"/>
      <c r="D223" s="51"/>
      <c r="E223" s="45"/>
      <c r="F223" s="45"/>
      <c r="G223" s="1"/>
      <c r="H223" s="45"/>
      <c r="I223" s="45"/>
      <c r="J223" s="50"/>
      <c r="K223" s="50"/>
      <c r="L223" s="1"/>
      <c r="M223" s="51"/>
      <c r="N223" s="51"/>
      <c r="O223" s="45"/>
      <c r="P223" s="45"/>
      <c r="Q223" s="45"/>
      <c r="R223" s="45"/>
      <c r="S223" s="45"/>
      <c r="T223" s="50"/>
      <c r="U223" s="51"/>
      <c r="V223" s="51"/>
      <c r="W223" s="50"/>
      <c r="X223" s="50"/>
      <c r="Y223" s="50"/>
      <c r="Z223" s="50"/>
      <c r="AA223" s="50"/>
      <c r="AB223" s="45"/>
      <c r="AC223" s="50"/>
      <c r="AD223" s="50"/>
      <c r="AE223" s="50"/>
      <c r="AF223" s="50"/>
      <c r="AG223" s="50"/>
      <c r="AH223" s="50"/>
      <c r="AI223" s="1"/>
      <c r="AJ223" s="1"/>
    </row>
  </sheetData>
  <mergeCells count="31">
    <mergeCell ref="M15:N15"/>
    <mergeCell ref="M16:N16"/>
    <mergeCell ref="D20:H21"/>
    <mergeCell ref="D22:H23"/>
    <mergeCell ref="M17:N17"/>
    <mergeCell ref="M19:N19"/>
    <mergeCell ref="M18:N18"/>
    <mergeCell ref="M20:N20"/>
    <mergeCell ref="C11:H11"/>
    <mergeCell ref="H36:I36"/>
    <mergeCell ref="J36:K36"/>
    <mergeCell ref="C36:C37"/>
    <mergeCell ref="J5:Q5"/>
    <mergeCell ref="C5:H5"/>
    <mergeCell ref="M6:N6"/>
    <mergeCell ref="M7:N7"/>
    <mergeCell ref="M8:N8"/>
    <mergeCell ref="M9:N9"/>
    <mergeCell ref="M11:N11"/>
    <mergeCell ref="M12:N12"/>
    <mergeCell ref="M13:N13"/>
    <mergeCell ref="M14:N14"/>
    <mergeCell ref="M36:N36"/>
    <mergeCell ref="O36:P36"/>
    <mergeCell ref="M21:N21"/>
    <mergeCell ref="M22:N22"/>
    <mergeCell ref="M23:N23"/>
    <mergeCell ref="U36:V36"/>
    <mergeCell ref="Q36:R36"/>
    <mergeCell ref="S36:T36"/>
    <mergeCell ref="E36:F36"/>
  </mergeCells>
  <dataValidations>
    <dataValidation type="decimal" allowBlank="1" showErrorMessage="1" sqref="F7">
      <formula1>200.0</formula1>
      <formula2>550.0</formula2>
    </dataValidation>
    <dataValidation type="decimal" allowBlank="1" showErrorMessage="1" sqref="F9">
      <formula1>0.0</formula1>
      <formula2>15.0</formula2>
    </dataValidation>
    <dataValidation type="decimal" allowBlank="1" showErrorMessage="1" sqref="F6">
      <formula1>1.0</formula1>
      <formula2>200.0</formula2>
    </dataValidation>
    <dataValidation type="decimal" allowBlank="1" showErrorMessage="1" sqref="F16">
      <formula1>0.0</formula1>
      <formula2>360.0</formula2>
    </dataValidation>
    <dataValidation type="decimal" allowBlank="1" showErrorMessage="1" sqref="F12">
      <formula1>30.0</formula1>
      <formula2>600.0</formula2>
    </dataValidation>
    <dataValidation type="decimal" allowBlank="1" showErrorMessage="1" sqref="F8">
      <formula1>50.0</formula1>
      <formula2>60.0</formula2>
    </dataValidation>
    <dataValidation type="decimal" allowBlank="1" showErrorMessage="1" sqref="F17">
      <formula1>100.0</formula1>
      <formula2>3060.0</formula2>
    </dataValidation>
    <dataValidation type="list" allowBlank="1" showErrorMessage="1" sqref="O30">
      <formula1>$P$30:$P$31</formula1>
    </dataValidation>
    <dataValidation type="decimal" allowBlank="1" showErrorMessage="1" sqref="F13">
      <formula1>45.0</formula1>
      <formula2>65.0</formula2>
    </dataValidation>
    <dataValidation type="decimal" allowBlank="1" showErrorMessage="1" sqref="F15">
      <formula1>0.0</formula1>
      <formula2>F12</formula2>
    </dataValidation>
  </dataValidation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.71"/>
    <col customWidth="1" min="2" max="6" width="6.14"/>
    <col customWidth="1" min="7" max="7" width="1.14"/>
    <col customWidth="1" min="8" max="9" width="6.14"/>
    <col customWidth="1" min="10" max="10" width="1.14"/>
    <col customWidth="1" min="11" max="20" width="6.86"/>
    <col customWidth="1" min="21" max="21" width="1.14"/>
    <col customWidth="1" min="22" max="23" width="6.86"/>
  </cols>
  <sheetData>
    <row r="3">
      <c r="B3" s="2" t="s">
        <v>55</v>
      </c>
      <c r="C3" s="45" t="str">
        <f>'Caps &amp; Harmonics'!F12*SQRT(2)/SQRT(3)</f>
        <v>338.85</v>
      </c>
      <c r="F3" s="44" t="s">
        <v>56</v>
      </c>
      <c r="H3" s="2" t="str">
        <f>'Caps &amp; Harmonics'!F6*1000</f>
        <v>50000</v>
      </c>
      <c r="I3" s="52" t="s">
        <v>57</v>
      </c>
    </row>
    <row r="4">
      <c r="B4" s="2" t="s">
        <v>58</v>
      </c>
      <c r="C4" s="45" t="str">
        <f>'Caps &amp; Harmonics'!F15*SQRT(2)/SQRT(3)</f>
        <v>16.33</v>
      </c>
      <c r="F4" s="44" t="s">
        <v>59</v>
      </c>
      <c r="H4" s="2" t="str">
        <f>'Caps &amp; Harmonics'!F7</f>
        <v>450</v>
      </c>
      <c r="I4" s="52" t="s">
        <v>60</v>
      </c>
    </row>
    <row r="5">
      <c r="B5" s="53" t="s">
        <v>61</v>
      </c>
      <c r="C5" s="45" t="str">
        <f>2*PI()*V1Frq</f>
        <v>314.16</v>
      </c>
      <c r="F5" s="44" t="s">
        <v>62</v>
      </c>
      <c r="H5" s="2" t="str">
        <f>'Caps &amp; Harmonics'!F8</f>
        <v>50</v>
      </c>
      <c r="I5" s="52" t="s">
        <v>15</v>
      </c>
    </row>
    <row r="6">
      <c r="B6" s="53" t="s">
        <v>63</v>
      </c>
      <c r="C6" s="45" t="str">
        <f>2*PI()*VnFrq</f>
        <v>3455.75</v>
      </c>
      <c r="F6" s="44" t="s">
        <v>64</v>
      </c>
      <c r="H6" s="2" t="str">
        <f>'Caps &amp; Harmonics'!F9</f>
        <v>0</v>
      </c>
      <c r="I6" s="52" t="s">
        <v>20</v>
      </c>
    </row>
    <row r="7">
      <c r="B7" s="2" t="s">
        <v>65</v>
      </c>
      <c r="C7" s="51" t="str">
        <f>COMPLEX(0,(-1/w_1/H8)+(w_1*H9),"j")</f>
        <v>-4.05j</v>
      </c>
      <c r="I7" s="1"/>
    </row>
    <row r="8">
      <c r="B8" s="2" t="s">
        <v>66</v>
      </c>
      <c r="C8" s="51" t="str">
        <f>COMPLEX(0,(-1/w_n/H8)+(w_n*H9),"j")</f>
        <v>-0.368181818181818j</v>
      </c>
      <c r="F8" s="44" t="s">
        <v>67</v>
      </c>
      <c r="H8" s="2" t="str">
        <f>H3/2/PI()/H5/H4/H4</f>
        <v>0.0007859503363</v>
      </c>
    </row>
    <row r="9">
      <c r="B9" s="2" t="s">
        <v>68</v>
      </c>
      <c r="C9" s="54" t="str">
        <f>COMPLEX(0,w_1 *H9,"j")</f>
        <v>0</v>
      </c>
      <c r="F9" s="44" t="s">
        <v>69</v>
      </c>
      <c r="H9" s="2" t="str">
        <f>H6/100/w_1/w_1/H8</f>
        <v>0</v>
      </c>
    </row>
    <row r="10">
      <c r="B10" s="2" t="s">
        <v>70</v>
      </c>
      <c r="C10" s="54" t="str">
        <f>COMPLEX(0,w_n *H9,"j")</f>
        <v>0</v>
      </c>
    </row>
    <row r="11">
      <c r="B11" s="2" t="s">
        <v>71</v>
      </c>
      <c r="C11" s="2" t="str">
        <f>COMPLEX(0,-1/w_1/H8,"j")</f>
        <v>-4.05j</v>
      </c>
    </row>
    <row r="12">
      <c r="B12" s="2" t="s">
        <v>72</v>
      </c>
      <c r="C12" s="2" t="str">
        <f>COMPLEX(0,-1/w_n/H8,"j")</f>
        <v>-0.368181818181818j</v>
      </c>
    </row>
    <row r="13">
      <c r="B13" s="2"/>
      <c r="C13" s="2"/>
      <c r="D13" s="2"/>
    </row>
    <row r="14" ht="14.25" customHeight="1">
      <c r="B14" s="2"/>
      <c r="C14" s="2"/>
      <c r="O14" s="55" t="s">
        <v>73</v>
      </c>
      <c r="R14" s="55" t="s">
        <v>74</v>
      </c>
    </row>
    <row r="15" ht="14.25" customHeight="1">
      <c r="B15" s="2"/>
      <c r="C15" s="56" t="str">
        <f>SQRT(SUM(C277:C532)/256)*SQRT(3)</f>
        <v>415.5</v>
      </c>
      <c r="D15" s="56" t="str">
        <f>SQRT(SUM(D277:D532)/256)</f>
        <v>67.0</v>
      </c>
      <c r="E15" s="56" t="str">
        <f>SQRT(SUM(E277:E532)/256)*SQRT(3)</f>
        <v>415.0</v>
      </c>
      <c r="H15" s="56" t="str">
        <f>SQRT(SUM(H277:H532)/256)*SQRT(3)</f>
        <v>20.0</v>
      </c>
      <c r="K15" s="56" t="str">
        <f>SQRT(SUM(K277:K532)/256)</f>
        <v>59.2</v>
      </c>
      <c r="M15" s="56" t="str">
        <f>SQRT(SUM(M277:M532)/256)</f>
        <v>31.4</v>
      </c>
      <c r="O15" s="56" t="str">
        <f t="shared" ref="O15:Q15" si="1">SQRT(SUM(O277:O532)/256)</f>
        <v>0.0</v>
      </c>
      <c r="P15" s="56" t="str">
        <f t="shared" si="1"/>
        <v>0.0</v>
      </c>
      <c r="Q15" s="56" t="str">
        <f t="shared" si="1"/>
        <v>0.0</v>
      </c>
      <c r="R15" s="56" t="str">
        <f t="shared" ref="R15:T15" si="2">SQRT(SUM(R277:R532)/256)*SQRT(3)</f>
        <v>415.0</v>
      </c>
      <c r="S15" s="56" t="str">
        <f t="shared" si="2"/>
        <v>20.0</v>
      </c>
      <c r="T15" s="56" t="str">
        <f t="shared" si="2"/>
        <v>415.5</v>
      </c>
      <c r="V15" s="56" t="str">
        <f t="shared" ref="V15:W15" si="3">SUM(V18:V273)/256</f>
        <v>0.0</v>
      </c>
      <c r="W15" s="56" t="str">
        <f t="shared" si="3"/>
        <v>13812.8</v>
      </c>
    </row>
    <row r="16">
      <c r="A16" s="47" t="s">
        <v>75</v>
      </c>
      <c r="B16" s="2" t="str">
        <f>360/256</f>
        <v>1.40625</v>
      </c>
      <c r="C16" s="48" t="s">
        <v>76</v>
      </c>
      <c r="D16" s="48" t="s">
        <v>77</v>
      </c>
      <c r="E16" s="48" t="s">
        <v>78</v>
      </c>
      <c r="G16" s="1"/>
      <c r="H16" s="48" t="s">
        <v>79</v>
      </c>
      <c r="K16" s="48" t="s">
        <v>80</v>
      </c>
      <c r="M16" s="48" t="s">
        <v>81</v>
      </c>
      <c r="O16" s="48" t="s">
        <v>82</v>
      </c>
      <c r="P16" s="48" t="s">
        <v>83</v>
      </c>
      <c r="Q16" s="48" t="s">
        <v>84</v>
      </c>
      <c r="R16" s="48" t="s">
        <v>85</v>
      </c>
      <c r="S16" s="48" t="s">
        <v>86</v>
      </c>
      <c r="T16" s="48" t="s">
        <v>87</v>
      </c>
      <c r="V16" s="48" t="s">
        <v>88</v>
      </c>
      <c r="W16" s="48" t="s">
        <v>89</v>
      </c>
    </row>
    <row r="17">
      <c r="B17" s="2" t="s">
        <v>90</v>
      </c>
      <c r="C17" s="2" t="s">
        <v>91</v>
      </c>
      <c r="D17" s="2" t="s">
        <v>91</v>
      </c>
      <c r="E17" s="2" t="s">
        <v>91</v>
      </c>
      <c r="F17" s="2" t="s">
        <v>92</v>
      </c>
      <c r="G17" s="1"/>
      <c r="H17" s="2" t="s">
        <v>91</v>
      </c>
      <c r="I17" s="2" t="s">
        <v>92</v>
      </c>
      <c r="K17" s="2" t="s">
        <v>91</v>
      </c>
      <c r="L17" s="2" t="s">
        <v>92</v>
      </c>
      <c r="M17" s="2" t="s">
        <v>91</v>
      </c>
      <c r="N17" s="2" t="s">
        <v>92</v>
      </c>
      <c r="O17" s="2" t="s">
        <v>91</v>
      </c>
      <c r="P17" s="2" t="s">
        <v>91</v>
      </c>
      <c r="Q17" s="2" t="s">
        <v>91</v>
      </c>
      <c r="R17" s="2" t="s">
        <v>91</v>
      </c>
      <c r="S17" s="2" t="s">
        <v>91</v>
      </c>
      <c r="T17" s="2" t="s">
        <v>91</v>
      </c>
      <c r="V17" s="2" t="s">
        <v>91</v>
      </c>
      <c r="W17" s="2" t="s">
        <v>91</v>
      </c>
    </row>
    <row r="18">
      <c r="A18" s="2">
        <v>0.0</v>
      </c>
      <c r="B18" s="51">
        <v>0.0</v>
      </c>
      <c r="C18" s="57" t="str">
        <f t="shared" ref="C18:C273" si="4">E18+H18</f>
        <v>355.2</v>
      </c>
      <c r="D18" s="57" t="str">
        <f t="shared" ref="D18:D273" si="5">K18+M18</f>
        <v>0.0</v>
      </c>
      <c r="E18" s="45" t="str">
        <f>V1pk*COS(B18*PI()/180)</f>
        <v>338.85</v>
      </c>
      <c r="F18" s="45" t="str">
        <f>V1pk*SIN((B18)*PI()/180)</f>
        <v>0.00</v>
      </c>
      <c r="G18" s="1"/>
      <c r="H18" s="45" t="str">
        <f>VnPk*COS(VnFrq/V1Frq*((B18+Vn_angle)*PI()/180))</f>
        <v>16.33</v>
      </c>
      <c r="I18" s="45" t="str">
        <f>VnPk*SIN(VnFrq/V1Frq*((B18+Vn_angle)*PI()/180))</f>
        <v>0.00</v>
      </c>
      <c r="K18" s="2" t="str">
        <f>IMREAL(IMDIV(COMPLEX(E18,F18,"j"),Z1_Lc))</f>
        <v>0</v>
      </c>
      <c r="L18" s="2" t="str">
        <f>IMAGINARY(IMDIV(COMPLEX(E18,F18,"j"),Z1_Lc))</f>
        <v>83.66569903</v>
      </c>
      <c r="M18" s="2" t="str">
        <f>IMREAL(IMDIV(COMPLEX(H18,I18,"j"),Zn_Lc))</f>
        <v>0</v>
      </c>
      <c r="N18" s="2" t="str">
        <f>IMAGINARY(IMDIV(COMPLEX(H18,I18,"j"),Zn_Lc))</f>
        <v>44.35290069</v>
      </c>
      <c r="O18" s="45" t="str">
        <f>IMREAL(IMPRODUCT(COMPLEX(K18,L18,"j"),Z1_L))</f>
        <v>0.00</v>
      </c>
      <c r="P18" s="45" t="str">
        <f>IMREAL(IMPRODUCT(COMPLEX(M18,N18,"j"),Zn_L))</f>
        <v>0.00</v>
      </c>
      <c r="Q18" s="45" t="str">
        <f t="shared" ref="Q18:Q273" si="6">O18+P18</f>
        <v>0.00</v>
      </c>
      <c r="R18" s="50" t="str">
        <f t="shared" ref="R18:R273" si="7">E18-O18</f>
        <v>338.8</v>
      </c>
      <c r="S18" s="50" t="str">
        <f t="shared" ref="S18:S273" si="8">H18-P18</f>
        <v>16.3</v>
      </c>
      <c r="T18" s="50" t="str">
        <f t="shared" ref="T18:T273" si="9">C18-Q18</f>
        <v>355.2</v>
      </c>
      <c r="V18" s="50" t="str">
        <f t="shared" ref="V18:V273" si="10">C18*D18</f>
        <v>0.0</v>
      </c>
      <c r="W18" s="50" t="str">
        <f t="shared" ref="W18:W209" si="11">D18*C82</f>
        <v>0.0</v>
      </c>
    </row>
    <row r="19">
      <c r="A19" s="2">
        <v>1.0</v>
      </c>
      <c r="B19" s="51" t="str">
        <f>B18+angle_step</f>
        <v>1.406</v>
      </c>
      <c r="C19" s="57" t="str">
        <f t="shared" si="4"/>
        <v>354.5</v>
      </c>
      <c r="D19" s="57" t="str">
        <f t="shared" si="5"/>
        <v>-13.9</v>
      </c>
      <c r="E19" s="45" t="str">
        <f>V1pk*COS(B19*PI()/180)</f>
        <v>338.74</v>
      </c>
      <c r="F19" s="45" t="str">
        <f>V1pk*SIN((B19)*PI()/180)</f>
        <v>8.32</v>
      </c>
      <c r="G19" s="1"/>
      <c r="H19" s="45" t="str">
        <f>VnPk*COS(VnFrq/V1Frq*((B19+Vn_angle)*PI()/180))</f>
        <v>15.74</v>
      </c>
      <c r="I19" s="45" t="str">
        <f>VnPk*SIN(VnFrq/V1Frq*((B19+Vn_angle)*PI()/180))</f>
        <v>4.36</v>
      </c>
      <c r="K19" s="2" t="str">
        <f>IMREAL(IMDIV(COMPLEX(E19,F19,"j"),Z1_Lc))</f>
        <v>-2.05325904</v>
      </c>
      <c r="L19" s="2" t="str">
        <f>IMAGINARY(IMDIV(COMPLEX(E19,F19,"j"),Z1_Lc))</f>
        <v>83.64050049</v>
      </c>
      <c r="M19" s="2" t="str">
        <f>IMREAL(IMDIV(COMPLEX(H19,I19,"j"),Zn_Lc))</f>
        <v>-11.82948445</v>
      </c>
      <c r="N19" s="2" t="str">
        <f>IMAGINARY(IMDIV(COMPLEX(H19,I19,"j"),Zn_Lc))</f>
        <v>42.74626414</v>
      </c>
      <c r="O19" s="45" t="str">
        <f>IMREAL(IMPRODUCT(COMPLEX(K19,L19,"j"),Z1_L))</f>
        <v>0.00</v>
      </c>
      <c r="P19" s="45" t="str">
        <f>IMREAL(IMPRODUCT(COMPLEX(M19,N19,"j"),Zn_L))</f>
        <v>0.00</v>
      </c>
      <c r="Q19" s="45" t="str">
        <f t="shared" si="6"/>
        <v>0.00</v>
      </c>
      <c r="R19" s="50" t="str">
        <f t="shared" si="7"/>
        <v>338.7</v>
      </c>
      <c r="S19" s="50" t="str">
        <f t="shared" si="8"/>
        <v>15.7</v>
      </c>
      <c r="T19" s="50" t="str">
        <f t="shared" si="9"/>
        <v>354.5</v>
      </c>
      <c r="V19" s="50" t="str">
        <f t="shared" si="10"/>
        <v>-4921.2</v>
      </c>
      <c r="W19" s="50" t="str">
        <f t="shared" si="11"/>
        <v>55.0</v>
      </c>
    </row>
    <row r="20">
      <c r="A20" s="2">
        <v>2.0</v>
      </c>
      <c r="B20" s="51" t="str">
        <f>B19+angle_step</f>
        <v>2.813</v>
      </c>
      <c r="C20" s="57" t="str">
        <f t="shared" si="4"/>
        <v>352.4</v>
      </c>
      <c r="D20" s="57" t="str">
        <f t="shared" si="5"/>
        <v>-26.9</v>
      </c>
      <c r="E20" s="45" t="str">
        <f>V1pk*COS(B20*PI()/180)</f>
        <v>338.44</v>
      </c>
      <c r="F20" s="45" t="str">
        <f>V1pk*SIN((B20)*PI()/180)</f>
        <v>16.63</v>
      </c>
      <c r="G20" s="1"/>
      <c r="H20" s="45" t="str">
        <f>VnPk*COS(VnFrq/V1Frq*((B20+Vn_angle)*PI()/180))</f>
        <v>14.01</v>
      </c>
      <c r="I20" s="45" t="str">
        <f>VnPk*SIN(VnFrq/V1Frq*((B20+Vn_angle)*PI()/180))</f>
        <v>8.40</v>
      </c>
      <c r="K20" s="2" t="str">
        <f>IMREAL(IMDIV(COMPLEX(E20,F20,"j"),Z1_Lc))</f>
        <v>-4.105281273</v>
      </c>
      <c r="L20" s="2" t="str">
        <f>IMAGINARY(IMDIV(COMPLEX(E20,F20,"j"),Z1_Lc))</f>
        <v>83.56492003</v>
      </c>
      <c r="M20" s="2" t="str">
        <f>IMREAL(IMDIV(COMPLEX(H20,I20,"j"),Zn_Lc))</f>
        <v>-22.80194796</v>
      </c>
      <c r="N20" s="2" t="str">
        <f>IMAGINARY(IMDIV(COMPLEX(H20,I20,"j"),Zn_Lc))</f>
        <v>38.04275186</v>
      </c>
      <c r="O20" s="45" t="str">
        <f>IMREAL(IMPRODUCT(COMPLEX(K20,L20,"j"),Z1_L))</f>
        <v>0.00</v>
      </c>
      <c r="P20" s="45" t="str">
        <f>IMREAL(IMPRODUCT(COMPLEX(M20,N20,"j"),Zn_L))</f>
        <v>0.00</v>
      </c>
      <c r="Q20" s="45" t="str">
        <f t="shared" si="6"/>
        <v>0.00</v>
      </c>
      <c r="R20" s="50" t="str">
        <f t="shared" si="7"/>
        <v>338.4</v>
      </c>
      <c r="S20" s="50" t="str">
        <f t="shared" si="8"/>
        <v>14.0</v>
      </c>
      <c r="T20" s="50" t="str">
        <f t="shared" si="9"/>
        <v>352.4</v>
      </c>
      <c r="V20" s="50" t="str">
        <f t="shared" si="10"/>
        <v>-9483.3</v>
      </c>
      <c r="W20" s="50" t="str">
        <f t="shared" si="11"/>
        <v>221.5</v>
      </c>
    </row>
    <row r="21" ht="15.75" customHeight="1">
      <c r="A21" s="2">
        <v>3.0</v>
      </c>
      <c r="B21" s="51" t="str">
        <f>B20+angle_step</f>
        <v>4.219</v>
      </c>
      <c r="C21" s="57" t="str">
        <f t="shared" si="4"/>
        <v>349.2</v>
      </c>
      <c r="D21" s="57" t="str">
        <f t="shared" si="5"/>
        <v>-38.3</v>
      </c>
      <c r="E21" s="45" t="str">
        <f>V1pk*COS(B21*PI()/180)</f>
        <v>337.93</v>
      </c>
      <c r="F21" s="45" t="str">
        <f>V1pk*SIN((B21)*PI()/180)</f>
        <v>24.93</v>
      </c>
      <c r="G21" s="1"/>
      <c r="H21" s="45" t="str">
        <f>VnPk*COS(VnFrq/V1Frq*((B21+Vn_angle)*PI()/180))</f>
        <v>11.26</v>
      </c>
      <c r="I21" s="45" t="str">
        <f>VnPk*SIN(VnFrq/V1Frq*((B21+Vn_angle)*PI()/180))</f>
        <v>11.83</v>
      </c>
      <c r="K21" s="2" t="str">
        <f>IMREAL(IMDIV(COMPLEX(E21,F21,"j"),Z1_Lc))</f>
        <v>-6.154830638</v>
      </c>
      <c r="L21" s="2" t="str">
        <f>IMAGINARY(IMDIV(COMPLEX(E21,F21,"j"),Z1_Lc))</f>
        <v>83.4390032</v>
      </c>
      <c r="M21" s="2" t="str">
        <f>IMREAL(IMDIV(COMPLEX(H21,I21,"j"),Zn_Lc))</f>
        <v>-32.12245895</v>
      </c>
      <c r="N21" s="2" t="str">
        <f>IMAGINARY(IMDIV(COMPLEX(H21,I21,"j"),Zn_Lc))</f>
        <v>30.5831233</v>
      </c>
      <c r="O21" s="45" t="str">
        <f>IMREAL(IMPRODUCT(COMPLEX(K21,L21,"j"),Z1_L))</f>
        <v>0.00</v>
      </c>
      <c r="P21" s="45" t="str">
        <f>IMREAL(IMPRODUCT(COMPLEX(M21,N21,"j"),Zn_L))</f>
        <v>0.00</v>
      </c>
      <c r="Q21" s="45" t="str">
        <f t="shared" si="6"/>
        <v>0.00</v>
      </c>
      <c r="R21" s="50" t="str">
        <f t="shared" si="7"/>
        <v>337.9</v>
      </c>
      <c r="S21" s="50" t="str">
        <f t="shared" si="8"/>
        <v>11.3</v>
      </c>
      <c r="T21" s="50" t="str">
        <f t="shared" si="9"/>
        <v>349.2</v>
      </c>
      <c r="V21" s="50" t="str">
        <f t="shared" si="10"/>
        <v>-13366.0</v>
      </c>
      <c r="W21" s="50" t="str">
        <f t="shared" si="11"/>
        <v>501.4</v>
      </c>
    </row>
    <row r="22" ht="15.75" customHeight="1">
      <c r="A22" s="2">
        <v>4.0</v>
      </c>
      <c r="B22" s="51" t="str">
        <f>B21+angle_step</f>
        <v>5.625</v>
      </c>
      <c r="C22" s="57" t="str">
        <f t="shared" si="4"/>
        <v>344.9</v>
      </c>
      <c r="D22" s="57" t="str">
        <f t="shared" si="5"/>
        <v>-47.3</v>
      </c>
      <c r="E22" s="45" t="str">
        <f>V1pk*COS(B22*PI()/180)</f>
        <v>337.21</v>
      </c>
      <c r="F22" s="45" t="str">
        <f>V1pk*SIN((B22)*PI()/180)</f>
        <v>33.21</v>
      </c>
      <c r="G22" s="1"/>
      <c r="H22" s="45" t="str">
        <f>VnPk*COS(VnFrq/V1Frq*((B22+Vn_angle)*PI()/180))</f>
        <v>7.70</v>
      </c>
      <c r="I22" s="45" t="str">
        <f>VnPk*SIN(VnFrq/V1Frq*((B22+Vn_angle)*PI()/180))</f>
        <v>14.40</v>
      </c>
      <c r="K22" s="2" t="str">
        <f>IMREAL(IMDIV(COMPLEX(E22,F22,"j"),Z1_Lc))</f>
        <v>-8.200672563</v>
      </c>
      <c r="L22" s="2" t="str">
        <f>IMAGINARY(IMDIV(COMPLEX(E22,F22,"j"),Z1_Lc))</f>
        <v>83.26282582</v>
      </c>
      <c r="M22" s="2" t="str">
        <f>IMREAL(IMDIV(COMPLEX(H22,I22,"j"),Zn_Lc))</f>
        <v>-39.11576626</v>
      </c>
      <c r="N22" s="2" t="str">
        <f>IMAGINARY(IMDIV(COMPLEX(H22,I22,"j"),Zn_Lc))</f>
        <v>20.90781266</v>
      </c>
      <c r="O22" s="45" t="str">
        <f>IMREAL(IMPRODUCT(COMPLEX(K22,L22,"j"),Z1_L))</f>
        <v>0.00</v>
      </c>
      <c r="P22" s="45" t="str">
        <f>IMREAL(IMPRODUCT(COMPLEX(M22,N22,"j"),Zn_L))</f>
        <v>0.00</v>
      </c>
      <c r="Q22" s="45" t="str">
        <f t="shared" si="6"/>
        <v>0.00</v>
      </c>
      <c r="R22" s="50" t="str">
        <f t="shared" si="7"/>
        <v>337.2</v>
      </c>
      <c r="S22" s="50" t="str">
        <f t="shared" si="8"/>
        <v>7.7</v>
      </c>
      <c r="T22" s="50" t="str">
        <f t="shared" si="9"/>
        <v>344.9</v>
      </c>
      <c r="V22" s="50" t="str">
        <f t="shared" si="10"/>
        <v>-16320.0</v>
      </c>
      <c r="W22" s="50" t="str">
        <f t="shared" si="11"/>
        <v>890.1</v>
      </c>
    </row>
    <row r="23" ht="15.75" customHeight="1">
      <c r="A23" s="2">
        <v>5.0</v>
      </c>
      <c r="B23" s="51" t="str">
        <f>B22+angle_step</f>
        <v>7.031</v>
      </c>
      <c r="C23" s="57" t="str">
        <f t="shared" si="4"/>
        <v>339.9</v>
      </c>
      <c r="D23" s="57" t="str">
        <f t="shared" si="5"/>
        <v>-53.5</v>
      </c>
      <c r="E23" s="45" t="str">
        <f>V1pk*COS(B23*PI()/180)</f>
        <v>336.30</v>
      </c>
      <c r="F23" s="45" t="str">
        <f>V1pk*SIN((B23)*PI()/180)</f>
        <v>41.48</v>
      </c>
      <c r="G23" s="1"/>
      <c r="H23" s="45" t="str">
        <f>VnPk*COS(VnFrq/V1Frq*((B23+Vn_angle)*PI()/180))</f>
        <v>3.58</v>
      </c>
      <c r="I23" s="45" t="str">
        <f>VnPk*SIN(VnFrq/V1Frq*((B23+Vn_angle)*PI()/180))</f>
        <v>15.93</v>
      </c>
      <c r="K23" s="2" t="str">
        <f>IMREAL(IMDIV(COMPLEX(E23,F23,"j"),Z1_Lc))</f>
        <v>-10.24157471</v>
      </c>
      <c r="L23" s="2" t="str">
        <f>IMAGINARY(IMDIV(COMPLEX(E23,F23,"j"),Z1_Lc))</f>
        <v>83.03649404</v>
      </c>
      <c r="M23" s="2" t="str">
        <f>IMREAL(IMDIV(COMPLEX(H23,I23,"j"),Zn_Lc))</f>
        <v>-43.27521968</v>
      </c>
      <c r="N23" s="2" t="str">
        <f>IMAGINARY(IMDIV(COMPLEX(H23,I23,"j"),Zn_Lc))</f>
        <v>9.717775546</v>
      </c>
      <c r="O23" s="45" t="str">
        <f>IMREAL(IMPRODUCT(COMPLEX(K23,L23,"j"),Z1_L))</f>
        <v>0.00</v>
      </c>
      <c r="P23" s="45" t="str">
        <f>IMREAL(IMPRODUCT(COMPLEX(M23,N23,"j"),Zn_L))</f>
        <v>0.00</v>
      </c>
      <c r="Q23" s="45" t="str">
        <f t="shared" si="6"/>
        <v>0.00</v>
      </c>
      <c r="R23" s="50" t="str">
        <f t="shared" si="7"/>
        <v>336.3</v>
      </c>
      <c r="S23" s="50" t="str">
        <f t="shared" si="8"/>
        <v>3.6</v>
      </c>
      <c r="T23" s="50" t="str">
        <f t="shared" si="9"/>
        <v>339.9</v>
      </c>
      <c r="V23" s="50" t="str">
        <f t="shared" si="10"/>
        <v>-18189.1</v>
      </c>
      <c r="W23" s="50" t="str">
        <f t="shared" si="11"/>
        <v>1367.1</v>
      </c>
    </row>
    <row r="24" ht="15.75" customHeight="1">
      <c r="A24" s="2">
        <v>6.0</v>
      </c>
      <c r="B24" s="51" t="str">
        <f>B23+angle_step</f>
        <v>8.438</v>
      </c>
      <c r="C24" s="57" t="str">
        <f t="shared" si="4"/>
        <v>334.4</v>
      </c>
      <c r="D24" s="57" t="str">
        <f t="shared" si="5"/>
        <v>-56.6</v>
      </c>
      <c r="E24" s="45" t="str">
        <f>V1pk*COS(B24*PI()/180)</f>
        <v>335.18</v>
      </c>
      <c r="F24" s="45" t="str">
        <f>V1pk*SIN((B24)*PI()/180)</f>
        <v>49.72</v>
      </c>
      <c r="G24" s="1"/>
      <c r="H24" s="45" t="str">
        <f>VnPk*COS(VnFrq/V1Frq*((B24+Vn_angle)*PI()/180))</f>
        <v>-0.80</v>
      </c>
      <c r="I24" s="45" t="str">
        <f>VnPk*SIN(VnFrq/V1Frq*((B24+Vn_angle)*PI()/180))</f>
        <v>16.31</v>
      </c>
      <c r="K24" s="2" t="str">
        <f>IMREAL(IMDIV(COMPLEX(E24,F24,"j"),Z1_Lc))</f>
        <v>-12.27630771</v>
      </c>
      <c r="L24" s="2" t="str">
        <f>IMAGINARY(IMDIV(COMPLEX(E24,F24,"j"),Z1_Lc))</f>
        <v>82.76014417</v>
      </c>
      <c r="M24" s="2" t="str">
        <f>IMREAL(IMDIV(COMPLEX(H24,I24,"j"),Zn_Lc))</f>
        <v>-44.29947568</v>
      </c>
      <c r="N24" s="2" t="str">
        <f>IMAGINARY(IMDIV(COMPLEX(H24,I24,"j"),Zn_Lc))</f>
        <v>-2.176293687</v>
      </c>
      <c r="O24" s="45" t="str">
        <f>IMREAL(IMPRODUCT(COMPLEX(K24,L24,"j"),Z1_L))</f>
        <v>0.00</v>
      </c>
      <c r="P24" s="45" t="str">
        <f>IMREAL(IMPRODUCT(COMPLEX(M24,N24,"j"),Zn_L))</f>
        <v>0.00</v>
      </c>
      <c r="Q24" s="45" t="str">
        <f t="shared" si="6"/>
        <v>0.00</v>
      </c>
      <c r="R24" s="50" t="str">
        <f t="shared" si="7"/>
        <v>335.2</v>
      </c>
      <c r="S24" s="50" t="str">
        <f t="shared" si="8"/>
        <v>-0.8</v>
      </c>
      <c r="T24" s="50" t="str">
        <f t="shared" si="9"/>
        <v>334.4</v>
      </c>
      <c r="V24" s="50" t="str">
        <f t="shared" si="10"/>
        <v>-18917.7</v>
      </c>
      <c r="W24" s="50" t="str">
        <f t="shared" si="11"/>
        <v>1890.1</v>
      </c>
    </row>
    <row r="25" ht="15.75" customHeight="1">
      <c r="A25" s="2">
        <v>7.0</v>
      </c>
      <c r="B25" s="51" t="str">
        <f>B24+angle_step</f>
        <v>9.844</v>
      </c>
      <c r="C25" s="57" t="str">
        <f t="shared" si="4"/>
        <v>328.7</v>
      </c>
      <c r="D25" s="57" t="str">
        <f t="shared" si="5"/>
        <v>-56.4</v>
      </c>
      <c r="E25" s="45" t="str">
        <f>V1pk*COS(B25*PI()/180)</f>
        <v>333.86</v>
      </c>
      <c r="F25" s="45" t="str">
        <f>V1pk*SIN((B25)*PI()/180)</f>
        <v>57.93</v>
      </c>
      <c r="G25" s="1"/>
      <c r="H25" s="45" t="str">
        <f>VnPk*COS(VnFrq/V1Frq*((B25+Vn_angle)*PI()/180))</f>
        <v>-5.12</v>
      </c>
      <c r="I25" s="45" t="str">
        <f>VnPk*SIN(VnFrq/V1Frq*((B25+Vn_angle)*PI()/180))</f>
        <v>15.51</v>
      </c>
      <c r="K25" s="2" t="str">
        <f>IMREAL(IMDIV(COMPLEX(E25,F25,"j"),Z1_Lc))</f>
        <v>-14.30364593</v>
      </c>
      <c r="L25" s="2" t="str">
        <f>IMAGINARY(IMDIV(COMPLEX(E25,F25,"j"),Z1_Lc))</f>
        <v>82.43394269</v>
      </c>
      <c r="M25" s="2" t="str">
        <f>IMREAL(IMDIV(COMPLEX(H25,I25,"j"),Zn_Lc))</f>
        <v>-42.1143291</v>
      </c>
      <c r="N25" s="2" t="str">
        <f>IMAGINARY(IMDIV(COMPLEX(H25,I25,"j"),Zn_Lc))</f>
        <v>-13.91269508</v>
      </c>
      <c r="O25" s="45" t="str">
        <f>IMREAL(IMPRODUCT(COMPLEX(K25,L25,"j"),Z1_L))</f>
        <v>0.00</v>
      </c>
      <c r="P25" s="45" t="str">
        <f>IMREAL(IMPRODUCT(COMPLEX(M25,N25,"j"),Zn_L))</f>
        <v>0.00</v>
      </c>
      <c r="Q25" s="45" t="str">
        <f t="shared" si="6"/>
        <v>0.00</v>
      </c>
      <c r="R25" s="50" t="str">
        <f t="shared" si="7"/>
        <v>333.9</v>
      </c>
      <c r="S25" s="50" t="str">
        <f t="shared" si="8"/>
        <v>-5.1</v>
      </c>
      <c r="T25" s="50" t="str">
        <f t="shared" si="9"/>
        <v>328.7</v>
      </c>
      <c r="V25" s="50" t="str">
        <f t="shared" si="10"/>
        <v>-18546.6</v>
      </c>
      <c r="W25" s="50" t="str">
        <f t="shared" si="11"/>
        <v>2393.5</v>
      </c>
    </row>
    <row r="26" ht="15.75" customHeight="1">
      <c r="A26" s="2">
        <v>8.0</v>
      </c>
      <c r="B26" s="51" t="str">
        <f>B25+angle_step</f>
        <v>11.250</v>
      </c>
      <c r="C26" s="57" t="str">
        <f t="shared" si="4"/>
        <v>323.3</v>
      </c>
      <c r="D26" s="57" t="str">
        <f t="shared" si="5"/>
        <v>-53.2</v>
      </c>
      <c r="E26" s="45" t="str">
        <f>V1pk*COS(B26*PI()/180)</f>
        <v>332.34</v>
      </c>
      <c r="F26" s="45" t="str">
        <f>V1pk*SIN((B26)*PI()/180)</f>
        <v>66.11</v>
      </c>
      <c r="G26" s="1"/>
      <c r="H26" s="45" t="str">
        <f>VnPk*COS(VnFrq/V1Frq*((B26+Vn_angle)*PI()/180))</f>
        <v>-9.07</v>
      </c>
      <c r="I26" s="45" t="str">
        <f>VnPk*SIN(VnFrq/V1Frq*((B26+Vn_angle)*PI()/180))</f>
        <v>13.58</v>
      </c>
      <c r="K26" s="2" t="str">
        <f>IMREAL(IMDIV(COMPLEX(E26,F26,"j"),Z1_Lc))</f>
        <v>-16.32236817</v>
      </c>
      <c r="L26" s="2" t="str">
        <f>IMAGINARY(IMDIV(COMPLEX(E26,F26,"j"),Z1_Lc))</f>
        <v>82.05808609</v>
      </c>
      <c r="M26" s="2" t="str">
        <f>IMREAL(IMDIV(COMPLEX(H26,I26,"j"),Zn_Lc))</f>
        <v>-36.87808914</v>
      </c>
      <c r="N26" s="2" t="str">
        <f>IMAGINARY(IMDIV(COMPLEX(H26,I26,"j"),Zn_Lc))</f>
        <v>-24.64115137</v>
      </c>
      <c r="O26" s="45" t="str">
        <f>IMREAL(IMPRODUCT(COMPLEX(K26,L26,"j"),Z1_L))</f>
        <v>0.00</v>
      </c>
      <c r="P26" s="45" t="str">
        <f>IMREAL(IMPRODUCT(COMPLEX(M26,N26,"j"),Zn_L))</f>
        <v>0.00</v>
      </c>
      <c r="Q26" s="45" t="str">
        <f t="shared" si="6"/>
        <v>0.00</v>
      </c>
      <c r="R26" s="50" t="str">
        <f t="shared" si="7"/>
        <v>332.3</v>
      </c>
      <c r="S26" s="50" t="str">
        <f t="shared" si="8"/>
        <v>-9.1</v>
      </c>
      <c r="T26" s="50" t="str">
        <f t="shared" si="9"/>
        <v>323.3</v>
      </c>
      <c r="V26" s="50" t="str">
        <f t="shared" si="10"/>
        <v>-17197.7</v>
      </c>
      <c r="W26" s="50" t="str">
        <f t="shared" si="11"/>
        <v>2794.5</v>
      </c>
    </row>
    <row r="27" ht="15.75" customHeight="1">
      <c r="A27" s="2">
        <v>9.0</v>
      </c>
      <c r="B27" s="51" t="str">
        <f>B26+angle_step</f>
        <v>12.656</v>
      </c>
      <c r="C27" s="57" t="str">
        <f t="shared" si="4"/>
        <v>318.2</v>
      </c>
      <c r="D27" s="57" t="str">
        <f t="shared" si="5"/>
        <v>-47.3</v>
      </c>
      <c r="E27" s="45" t="str">
        <f>V1pk*COS(B27*PI()/180)</f>
        <v>330.61</v>
      </c>
      <c r="F27" s="45" t="str">
        <f>V1pk*SIN((B27)*PI()/180)</f>
        <v>74.24</v>
      </c>
      <c r="G27" s="1"/>
      <c r="H27" s="45" t="str">
        <f>VnPk*COS(VnFrq/V1Frq*((B27+Vn_angle)*PI()/180))</f>
        <v>-12.37</v>
      </c>
      <c r="I27" s="45" t="str">
        <f>VnPk*SIN(VnFrq/V1Frq*((B27+Vn_angle)*PI()/180))</f>
        <v>10.67</v>
      </c>
      <c r="K27" s="2" t="str">
        <f>IMREAL(IMDIV(COMPLEX(E27,F27,"j"),Z1_Lc))</f>
        <v>-18.33125842</v>
      </c>
      <c r="L27" s="2" t="str">
        <f>IMAGINARY(IMDIV(COMPLEX(E27,F27,"j"),Z1_Lc))</f>
        <v>81.63280076</v>
      </c>
      <c r="M27" s="2" t="str">
        <f>IMREAL(IMDIV(COMPLEX(H27,I27,"j"),Zn_Lc))</f>
        <v>-28.97011024</v>
      </c>
      <c r="N27" s="2" t="str">
        <f>IMAGINARY(IMDIV(COMPLEX(H27,I27,"j"),Zn_Lc))</f>
        <v>-33.58440877</v>
      </c>
      <c r="O27" s="45" t="str">
        <f>IMREAL(IMPRODUCT(COMPLEX(K27,L27,"j"),Z1_L))</f>
        <v>0.00</v>
      </c>
      <c r="P27" s="45" t="str">
        <f>IMREAL(IMPRODUCT(COMPLEX(M27,N27,"j"),Zn_L))</f>
        <v>0.00</v>
      </c>
      <c r="Q27" s="45" t="str">
        <f t="shared" si="6"/>
        <v>0.00</v>
      </c>
      <c r="R27" s="50" t="str">
        <f t="shared" si="7"/>
        <v>330.6</v>
      </c>
      <c r="S27" s="50" t="str">
        <f t="shared" si="8"/>
        <v>-12.4</v>
      </c>
      <c r="T27" s="50" t="str">
        <f t="shared" si="9"/>
        <v>318.2</v>
      </c>
      <c r="V27" s="50" t="str">
        <f t="shared" si="10"/>
        <v>-15053.6</v>
      </c>
      <c r="W27" s="50" t="str">
        <f t="shared" si="11"/>
        <v>3007.2</v>
      </c>
    </row>
    <row r="28" ht="15.75" customHeight="1">
      <c r="A28" s="2">
        <v>10.0</v>
      </c>
      <c r="B28" s="51" t="str">
        <f>B27+angle_step</f>
        <v>14.063</v>
      </c>
      <c r="C28" s="57" t="str">
        <f t="shared" si="4"/>
        <v>313.9</v>
      </c>
      <c r="D28" s="57" t="str">
        <f t="shared" si="5"/>
        <v>-39.3</v>
      </c>
      <c r="E28" s="45" t="str">
        <f>V1pk*COS(B28*PI()/180)</f>
        <v>328.69</v>
      </c>
      <c r="F28" s="45" t="str">
        <f>V1pk*SIN((B28)*PI()/180)</f>
        <v>82.33</v>
      </c>
      <c r="G28" s="1"/>
      <c r="H28" s="45" t="str">
        <f>VnPk*COS(VnFrq/V1Frq*((B28+Vn_angle)*PI()/180))</f>
        <v>-14.76</v>
      </c>
      <c r="I28" s="45" t="str">
        <f>VnPk*SIN(VnFrq/V1Frq*((B28+Vn_angle)*PI()/180))</f>
        <v>6.98</v>
      </c>
      <c r="K28" s="2" t="str">
        <f>IMREAL(IMDIV(COMPLEX(E28,F28,"j"),Z1_Lc))</f>
        <v>-20.3291066</v>
      </c>
      <c r="L28" s="2" t="str">
        <f>IMAGINARY(IMDIV(COMPLEX(E28,F28,"j"),Z1_Lc))</f>
        <v>81.15834288</v>
      </c>
      <c r="M28" s="2" t="str">
        <f>IMREAL(IMDIV(COMPLEX(H28,I28,"j"),Zn_Lc))</f>
        <v>-18.9633086</v>
      </c>
      <c r="N28" s="2" t="str">
        <f>IMAGINARY(IMDIV(COMPLEX(H28,I28,"j"),Zn_Lc))</f>
        <v>-40.09454734</v>
      </c>
      <c r="O28" s="45" t="str">
        <f>IMREAL(IMPRODUCT(COMPLEX(K28,L28,"j"),Z1_L))</f>
        <v>0.00</v>
      </c>
      <c r="P28" s="45" t="str">
        <f>IMREAL(IMPRODUCT(COMPLEX(M28,N28,"j"),Zn_L))</f>
        <v>0.00</v>
      </c>
      <c r="Q28" s="45" t="str">
        <f t="shared" si="6"/>
        <v>0.00</v>
      </c>
      <c r="R28" s="50" t="str">
        <f t="shared" si="7"/>
        <v>328.7</v>
      </c>
      <c r="S28" s="50" t="str">
        <f t="shared" si="8"/>
        <v>-14.8</v>
      </c>
      <c r="T28" s="50" t="str">
        <f t="shared" si="9"/>
        <v>313.9</v>
      </c>
      <c r="V28" s="50" t="str">
        <f t="shared" si="10"/>
        <v>-12335.0</v>
      </c>
      <c r="W28" s="50" t="str">
        <f t="shared" si="11"/>
        <v>2960.7</v>
      </c>
    </row>
    <row r="29" ht="15.75" customHeight="1">
      <c r="A29" s="2">
        <v>11.0</v>
      </c>
      <c r="B29" s="51" t="str">
        <f>B28+angle_step</f>
        <v>15.469</v>
      </c>
      <c r="C29" s="57" t="str">
        <f t="shared" si="4"/>
        <v>310.5</v>
      </c>
      <c r="D29" s="57" t="str">
        <f t="shared" si="5"/>
        <v>-29.9</v>
      </c>
      <c r="E29" s="45" t="str">
        <f>V1pk*COS(B29*PI()/180)</f>
        <v>326.57</v>
      </c>
      <c r="F29" s="45" t="str">
        <f>V1pk*SIN((B29)*PI()/180)</f>
        <v>90.37</v>
      </c>
      <c r="G29" s="1"/>
      <c r="H29" s="45" t="str">
        <f>VnPk*COS(VnFrq/V1Frq*((B29+Vn_angle)*PI()/180))</f>
        <v>-16.09</v>
      </c>
      <c r="I29" s="45" t="str">
        <f>VnPk*SIN(VnFrq/V1Frq*((B29+Vn_angle)*PI()/180))</f>
        <v>2.79</v>
      </c>
      <c r="K29" s="2" t="str">
        <f>IMREAL(IMDIV(COMPLEX(E29,F29,"j"),Z1_Lc))</f>
        <v>-22.3147093</v>
      </c>
      <c r="L29" s="2" t="str">
        <f>IMAGINARY(IMDIV(COMPLEX(E29,F29,"j"),Z1_Lc))</f>
        <v>80.63499826</v>
      </c>
      <c r="M29" s="2" t="str">
        <f>IMREAL(IMDIV(COMPLEX(H29,I29,"j"),Zn_Lc))</f>
        <v>-7.582655674</v>
      </c>
      <c r="N29" s="2" t="str">
        <f>IMAGINARY(IMDIV(COMPLEX(H29,I29,"j"),Zn_Lc))</f>
        <v>-43.69992143</v>
      </c>
      <c r="O29" s="45" t="str">
        <f>IMREAL(IMPRODUCT(COMPLEX(K29,L29,"j"),Z1_L))</f>
        <v>0.00</v>
      </c>
      <c r="P29" s="45" t="str">
        <f>IMREAL(IMPRODUCT(COMPLEX(M29,N29,"j"),Zn_L))</f>
        <v>0.00</v>
      </c>
      <c r="Q29" s="45" t="str">
        <f t="shared" si="6"/>
        <v>0.00</v>
      </c>
      <c r="R29" s="50" t="str">
        <f t="shared" si="7"/>
        <v>326.6</v>
      </c>
      <c r="S29" s="50" t="str">
        <f t="shared" si="8"/>
        <v>-16.1</v>
      </c>
      <c r="T29" s="50" t="str">
        <f t="shared" si="9"/>
        <v>310.5</v>
      </c>
      <c r="V29" s="50" t="str">
        <f t="shared" si="10"/>
        <v>-9282.6</v>
      </c>
      <c r="W29" s="50" t="str">
        <f t="shared" si="11"/>
        <v>2618.5</v>
      </c>
    </row>
    <row r="30" ht="15.75" customHeight="1">
      <c r="A30" s="2">
        <v>12.0</v>
      </c>
      <c r="B30" s="51" t="str">
        <f>B29+angle_step</f>
        <v>16.875</v>
      </c>
      <c r="C30" s="57" t="str">
        <f t="shared" si="4"/>
        <v>308.0</v>
      </c>
      <c r="D30" s="57" t="str">
        <f t="shared" si="5"/>
        <v>-19.9</v>
      </c>
      <c r="E30" s="45" t="str">
        <f>V1pk*COS(B30*PI()/180)</f>
        <v>324.26</v>
      </c>
      <c r="F30" s="45" t="str">
        <f>V1pk*SIN((B30)*PI()/180)</f>
        <v>98.36</v>
      </c>
      <c r="G30" s="1"/>
      <c r="H30" s="45" t="str">
        <f>VnPk*COS(VnFrq/V1Frq*((B30+Vn_angle)*PI()/180))</f>
        <v>-16.25</v>
      </c>
      <c r="I30" s="45" t="str">
        <f>VnPk*SIN(VnFrq/V1Frq*((B30+Vn_angle)*PI()/180))</f>
        <v>-1.60</v>
      </c>
      <c r="K30" s="2" t="str">
        <f>IMREAL(IMDIV(COMPLEX(E30,F30,"j"),Z1_Lc))</f>
        <v>-24.28687044</v>
      </c>
      <c r="L30" s="2" t="str">
        <f>IMAGINARY(IMDIV(COMPLEX(E30,F30,"j"),Z1_Lc))</f>
        <v>80.06308212</v>
      </c>
      <c r="M30" s="2" t="str">
        <f>IMREAL(IMDIV(COMPLEX(H30,I30,"j"),Zn_Lc))</f>
        <v>4.347344491</v>
      </c>
      <c r="N30" s="2" t="str">
        <f>IMAGINARY(IMDIV(COMPLEX(H30,I30,"j"),Zn_Lc))</f>
        <v>-44.13932935</v>
      </c>
      <c r="O30" s="45" t="str">
        <f>IMREAL(IMPRODUCT(COMPLEX(K30,L30,"j"),Z1_L))</f>
        <v>0.00</v>
      </c>
      <c r="P30" s="45" t="str">
        <f>IMREAL(IMPRODUCT(COMPLEX(M30,N30,"j"),Zn_L))</f>
        <v>0.00</v>
      </c>
      <c r="Q30" s="45" t="str">
        <f t="shared" si="6"/>
        <v>0.00</v>
      </c>
      <c r="R30" s="50" t="str">
        <f t="shared" si="7"/>
        <v>324.3</v>
      </c>
      <c r="S30" s="50" t="str">
        <f t="shared" si="8"/>
        <v>-16.3</v>
      </c>
      <c r="T30" s="50" t="str">
        <f t="shared" si="9"/>
        <v>308.0</v>
      </c>
      <c r="V30" s="50" t="str">
        <f t="shared" si="10"/>
        <v>-6141.5</v>
      </c>
      <c r="W30" s="50" t="str">
        <f t="shared" si="11"/>
        <v>1993.2</v>
      </c>
    </row>
    <row r="31" ht="15.75" customHeight="1">
      <c r="A31" s="2">
        <v>13.0</v>
      </c>
      <c r="B31" s="51" t="str">
        <f>B30+angle_step</f>
        <v>18.281</v>
      </c>
      <c r="C31" s="57" t="str">
        <f t="shared" si="4"/>
        <v>306.5</v>
      </c>
      <c r="D31" s="57" t="str">
        <f t="shared" si="5"/>
        <v>-10.3</v>
      </c>
      <c r="E31" s="45" t="str">
        <f>V1pk*COS(B31*PI()/180)</f>
        <v>321.74</v>
      </c>
      <c r="F31" s="45" t="str">
        <f>V1pk*SIN((B31)*PI()/180)</f>
        <v>106.29</v>
      </c>
      <c r="G31" s="1"/>
      <c r="H31" s="45" t="str">
        <f>VnPk*COS(VnFrq/V1Frq*((B31+Vn_angle)*PI()/180))</f>
        <v>-15.24</v>
      </c>
      <c r="I31" s="45" t="str">
        <f>VnPk*SIN(VnFrq/V1Frq*((B31+Vn_angle)*PI()/180))</f>
        <v>-5.88</v>
      </c>
      <c r="K31" s="2" t="str">
        <f>IMREAL(IMDIV(COMPLEX(E31,F31,"j"),Z1_Lc))</f>
        <v>-26.24440208</v>
      </c>
      <c r="L31" s="2" t="str">
        <f>IMAGINARY(IMDIV(COMPLEX(E31,F31,"j"),Z1_Lc))</f>
        <v>79.44293898</v>
      </c>
      <c r="M31" s="2" t="str">
        <f>IMREAL(IMDIV(COMPLEX(H31,I31,"j"),Zn_Lc))</f>
        <v>15.96238882</v>
      </c>
      <c r="N31" s="2" t="str">
        <f>IMAGINARY(IMDIV(COMPLEX(H31,I31,"j"),Zn_Lc))</f>
        <v>-41.38093695</v>
      </c>
      <c r="O31" s="45" t="str">
        <f>IMREAL(IMPRODUCT(COMPLEX(K31,L31,"j"),Z1_L))</f>
        <v>0.00</v>
      </c>
      <c r="P31" s="45" t="str">
        <f>IMREAL(IMPRODUCT(COMPLEX(M31,N31,"j"),Zn_L))</f>
        <v>0.00</v>
      </c>
      <c r="Q31" s="45" t="str">
        <f t="shared" si="6"/>
        <v>0.00</v>
      </c>
      <c r="R31" s="50" t="str">
        <f t="shared" si="7"/>
        <v>321.7</v>
      </c>
      <c r="S31" s="50" t="str">
        <f t="shared" si="8"/>
        <v>-15.2</v>
      </c>
      <c r="T31" s="50" t="str">
        <f t="shared" si="9"/>
        <v>306.5</v>
      </c>
      <c r="V31" s="50" t="str">
        <f t="shared" si="10"/>
        <v>-3151.5</v>
      </c>
      <c r="W31" s="50" t="str">
        <f t="shared" si="11"/>
        <v>1153.3</v>
      </c>
    </row>
    <row r="32" ht="15.75" customHeight="1">
      <c r="A32" s="2">
        <v>14.0</v>
      </c>
      <c r="B32" s="51" t="str">
        <f>B31+angle_step</f>
        <v>19.688</v>
      </c>
      <c r="C32" s="57" t="str">
        <f t="shared" si="4"/>
        <v>305.9</v>
      </c>
      <c r="D32" s="57" t="str">
        <f t="shared" si="5"/>
        <v>-1.8</v>
      </c>
      <c r="E32" s="45" t="str">
        <f>V1pk*COS(B32*PI()/180)</f>
        <v>319.04</v>
      </c>
      <c r="F32" s="45" t="str">
        <f>V1pk*SIN((B32)*PI()/180)</f>
        <v>114.15</v>
      </c>
      <c r="G32" s="1"/>
      <c r="H32" s="45" t="str">
        <f>VnPk*COS(VnFrq/V1Frq*((B32+Vn_angle)*PI()/180))</f>
        <v>-13.12</v>
      </c>
      <c r="I32" s="45" t="str">
        <f>VnPk*SIN(VnFrq/V1Frq*((B32+Vn_angle)*PI()/180))</f>
        <v>-9.73</v>
      </c>
      <c r="K32" s="2" t="str">
        <f>IMREAL(IMDIV(COMPLEX(E32,F32,"j"),Z1_Lc))</f>
        <v>-28.18612508</v>
      </c>
      <c r="L32" s="2" t="str">
        <f>IMAGINARY(IMDIV(COMPLEX(E32,F32,"j"),Z1_Lc))</f>
        <v>78.77494238</v>
      </c>
      <c r="M32" s="2" t="str">
        <f>IMREAL(IMDIV(COMPLEX(H32,I32,"j"),Zn_Lc))</f>
        <v>26.42099209</v>
      </c>
      <c r="N32" s="2" t="str">
        <f>IMAGINARY(IMDIV(COMPLEX(H32,I32,"j"),Zn_Lc))</f>
        <v>-35.62458388</v>
      </c>
      <c r="O32" s="45" t="str">
        <f>IMREAL(IMPRODUCT(COMPLEX(K32,L32,"j"),Z1_L))</f>
        <v>0.00</v>
      </c>
      <c r="P32" s="45" t="str">
        <f>IMREAL(IMPRODUCT(COMPLEX(M32,N32,"j"),Zn_L))</f>
        <v>0.00</v>
      </c>
      <c r="Q32" s="45" t="str">
        <f t="shared" si="6"/>
        <v>0.00</v>
      </c>
      <c r="R32" s="50" t="str">
        <f t="shared" si="7"/>
        <v>319.0</v>
      </c>
      <c r="S32" s="50" t="str">
        <f t="shared" si="8"/>
        <v>-13.1</v>
      </c>
      <c r="T32" s="50" t="str">
        <f t="shared" si="9"/>
        <v>305.9</v>
      </c>
      <c r="V32" s="50" t="str">
        <f t="shared" si="10"/>
        <v>-540.0</v>
      </c>
      <c r="W32" s="50" t="str">
        <f t="shared" si="11"/>
        <v>218.7</v>
      </c>
    </row>
    <row r="33" ht="15.75" customHeight="1">
      <c r="A33" s="2">
        <v>15.0</v>
      </c>
      <c r="B33" s="51" t="str">
        <f>B32+angle_step</f>
        <v>21.094</v>
      </c>
      <c r="C33" s="57" t="str">
        <f t="shared" si="4"/>
        <v>306.1</v>
      </c>
      <c r="D33" s="57" t="str">
        <f t="shared" si="5"/>
        <v>4.9</v>
      </c>
      <c r="E33" s="45" t="str">
        <f>V1pk*COS(B33*PI()/180)</f>
        <v>316.14</v>
      </c>
      <c r="F33" s="45" t="str">
        <f>V1pk*SIN((B33)*PI()/180)</f>
        <v>121.95</v>
      </c>
      <c r="G33" s="1"/>
      <c r="H33" s="45" t="str">
        <f>VnPk*COS(VnFrq/V1Frq*((B33+Vn_angle)*PI()/180))</f>
        <v>-10.05</v>
      </c>
      <c r="I33" s="45" t="str">
        <f>VnPk*SIN(VnFrq/V1Frq*((B33+Vn_angle)*PI()/180))</f>
        <v>-12.87</v>
      </c>
      <c r="K33" s="2" t="str">
        <f>IMREAL(IMDIV(COMPLEX(E33,F33,"j"),Z1_Lc))</f>
        <v>-30.11086981</v>
      </c>
      <c r="L33" s="2" t="str">
        <f>IMAGINARY(IMDIV(COMPLEX(E33,F33,"j"),Z1_Lc))</f>
        <v>78.05949471</v>
      </c>
      <c r="M33" s="2" t="str">
        <f>IMREAL(IMDIV(COMPLEX(H33,I33,"j"),Zn_Lc))</f>
        <v>34.96545082</v>
      </c>
      <c r="N33" s="2" t="str">
        <f>IMAGINARY(IMDIV(COMPLEX(H33,I33,"j"),Zn_Lc))</f>
        <v>-27.28730564</v>
      </c>
      <c r="O33" s="45" t="str">
        <f>IMREAL(IMPRODUCT(COMPLEX(K33,L33,"j"),Z1_L))</f>
        <v>0.00</v>
      </c>
      <c r="P33" s="45" t="str">
        <f>IMREAL(IMPRODUCT(COMPLEX(M33,N33,"j"),Zn_L))</f>
        <v>0.00</v>
      </c>
      <c r="Q33" s="45" t="str">
        <f t="shared" si="6"/>
        <v>0.00</v>
      </c>
      <c r="R33" s="50" t="str">
        <f t="shared" si="7"/>
        <v>316.1</v>
      </c>
      <c r="S33" s="50" t="str">
        <f t="shared" si="8"/>
        <v>-10.0</v>
      </c>
      <c r="T33" s="50" t="str">
        <f t="shared" si="9"/>
        <v>306.1</v>
      </c>
      <c r="V33" s="50" t="str">
        <f t="shared" si="10"/>
        <v>1486.0</v>
      </c>
      <c r="W33" s="50" t="str">
        <f t="shared" si="11"/>
        <v>-654.5</v>
      </c>
    </row>
    <row r="34" ht="15.75" customHeight="1">
      <c r="A34" s="2">
        <v>16.0</v>
      </c>
      <c r="B34" s="51" t="str">
        <f>B33+angle_step</f>
        <v>22.500</v>
      </c>
      <c r="C34" s="57" t="str">
        <f t="shared" si="4"/>
        <v>306.8</v>
      </c>
      <c r="D34" s="57" t="str">
        <f t="shared" si="5"/>
        <v>9.0</v>
      </c>
      <c r="E34" s="45" t="str">
        <f>V1pk*COS(B34*PI()/180)</f>
        <v>313.05</v>
      </c>
      <c r="F34" s="45" t="str">
        <f>V1pk*SIN((B34)*PI()/180)</f>
        <v>129.67</v>
      </c>
      <c r="G34" s="1"/>
      <c r="H34" s="45" t="str">
        <f>VnPk*COS(VnFrq/V1Frq*((B34+Vn_angle)*PI()/180))</f>
        <v>-6.25</v>
      </c>
      <c r="I34" s="45" t="str">
        <f>VnPk*SIN(VnFrq/V1Frq*((B34+Vn_angle)*PI()/180))</f>
        <v>-15.09</v>
      </c>
      <c r="K34" s="2" t="str">
        <f>IMREAL(IMDIV(COMPLEX(E34,F34,"j"),Z1_Lc))</f>
        <v>-32.01747688</v>
      </c>
      <c r="L34" s="2" t="str">
        <f>IMAGINARY(IMDIV(COMPLEX(E34,F34,"j"),Z1_Lc))</f>
        <v>77.29702691</v>
      </c>
      <c r="M34" s="2" t="str">
        <f>IMREAL(IMDIV(COMPLEX(H34,I34,"j"),Zn_Lc))</f>
        <v>40.97673716</v>
      </c>
      <c r="N34" s="2" t="str">
        <f>IMAGINARY(IMDIV(COMPLEX(H34,I34,"j"),Zn_Lc))</f>
        <v>-16.97312027</v>
      </c>
      <c r="O34" s="45" t="str">
        <f>IMREAL(IMPRODUCT(COMPLEX(K34,L34,"j"),Z1_L))</f>
        <v>0.00</v>
      </c>
      <c r="P34" s="45" t="str">
        <f>IMREAL(IMPRODUCT(COMPLEX(M34,N34,"j"),Zn_L))</f>
        <v>0.00</v>
      </c>
      <c r="Q34" s="45" t="str">
        <f t="shared" si="6"/>
        <v>0.00</v>
      </c>
      <c r="R34" s="50" t="str">
        <f t="shared" si="7"/>
        <v>313.1</v>
      </c>
      <c r="S34" s="50" t="str">
        <f t="shared" si="8"/>
        <v>-6.2</v>
      </c>
      <c r="T34" s="50" t="str">
        <f t="shared" si="9"/>
        <v>306.8</v>
      </c>
      <c r="V34" s="50" t="str">
        <f t="shared" si="10"/>
        <v>2748.7</v>
      </c>
      <c r="W34" s="50" t="str">
        <f t="shared" si="11"/>
        <v>-1296.9</v>
      </c>
    </row>
    <row r="35" ht="15.75" customHeight="1">
      <c r="A35" s="2">
        <v>17.0</v>
      </c>
      <c r="B35" s="51" t="str">
        <f>B34+angle_step</f>
        <v>23.906</v>
      </c>
      <c r="C35" s="57" t="str">
        <f t="shared" si="4"/>
        <v>307.8</v>
      </c>
      <c r="D35" s="57" t="str">
        <f t="shared" si="5"/>
        <v>10.1</v>
      </c>
      <c r="E35" s="45" t="str">
        <f>V1pk*COS(B35*PI()/180)</f>
        <v>309.78</v>
      </c>
      <c r="F35" s="45" t="str">
        <f>V1pk*SIN((B35)*PI()/180)</f>
        <v>137.31</v>
      </c>
      <c r="G35" s="1"/>
      <c r="H35" s="45" t="str">
        <f>VnPk*COS(VnFrq/V1Frq*((B35+Vn_angle)*PI()/180))</f>
        <v>-2.00</v>
      </c>
      <c r="I35" s="45" t="str">
        <f>VnPk*SIN(VnFrq/V1Frq*((B35+Vn_angle)*PI()/180))</f>
        <v>-16.21</v>
      </c>
      <c r="K35" s="2" t="str">
        <f>IMREAL(IMDIV(COMPLEX(E35,F35,"j"),Z1_Lc))</f>
        <v>-33.90479781</v>
      </c>
      <c r="L35" s="2" t="str">
        <f>IMAGINARY(IMDIV(COMPLEX(E35,F35,"j"),Z1_Lc))</f>
        <v>76.48799827</v>
      </c>
      <c r="M35" s="2" t="str">
        <f>IMREAL(IMDIV(COMPLEX(H35,I35,"j"),Zn_Lc))</f>
        <v>44.01934624</v>
      </c>
      <c r="N35" s="2" t="str">
        <f>IMAGINARY(IMDIV(COMPLEX(H35,I35,"j"),Zn_Lc))</f>
        <v>-5.429268521</v>
      </c>
      <c r="O35" s="45" t="str">
        <f>IMREAL(IMPRODUCT(COMPLEX(K35,L35,"j"),Z1_L))</f>
        <v>0.00</v>
      </c>
      <c r="P35" s="45" t="str">
        <f>IMREAL(IMPRODUCT(COMPLEX(M35,N35,"j"),Zn_L))</f>
        <v>0.00</v>
      </c>
      <c r="Q35" s="45" t="str">
        <f t="shared" si="6"/>
        <v>0.00</v>
      </c>
      <c r="R35" s="50" t="str">
        <f t="shared" si="7"/>
        <v>309.8</v>
      </c>
      <c r="S35" s="50" t="str">
        <f t="shared" si="8"/>
        <v>-2.0</v>
      </c>
      <c r="T35" s="50" t="str">
        <f t="shared" si="9"/>
        <v>307.8</v>
      </c>
      <c r="V35" s="50" t="str">
        <f t="shared" si="10"/>
        <v>3113.0</v>
      </c>
      <c r="W35" s="50" t="str">
        <f t="shared" si="11"/>
        <v>-1552.8</v>
      </c>
    </row>
    <row r="36" ht="15.75" customHeight="1">
      <c r="A36" s="2">
        <v>18.0</v>
      </c>
      <c r="B36" s="51" t="str">
        <f>B35+angle_step</f>
        <v>25.313</v>
      </c>
      <c r="C36" s="57" t="str">
        <f t="shared" si="4"/>
        <v>308.7</v>
      </c>
      <c r="D36" s="57" t="str">
        <f t="shared" si="5"/>
        <v>8.1</v>
      </c>
      <c r="E36" s="45" t="str">
        <f>V1pk*COS(B36*PI()/180)</f>
        <v>306.31</v>
      </c>
      <c r="F36" s="45" t="str">
        <f>V1pk*SIN((B36)*PI()/180)</f>
        <v>144.88</v>
      </c>
      <c r="G36" s="1"/>
      <c r="H36" s="45" t="str">
        <f>VnPk*COS(VnFrq/V1Frq*((B36+Vn_angle)*PI()/180))</f>
        <v>2.40</v>
      </c>
      <c r="I36" s="45" t="str">
        <f>VnPk*SIN(VnFrq/V1Frq*((B36+Vn_angle)*PI()/180))</f>
        <v>-16.15</v>
      </c>
      <c r="K36" s="2" t="str">
        <f>IMREAL(IMDIV(COMPLEX(E36,F36,"j"),Z1_Lc))</f>
        <v>-35.77169577</v>
      </c>
      <c r="L36" s="2" t="str">
        <f>IMAGINARY(IMDIV(COMPLEX(E36,F36,"j"),Z1_Lc))</f>
        <v>75.63289613</v>
      </c>
      <c r="M36" s="2" t="str">
        <f>IMREAL(IMDIV(COMPLEX(H36,I36,"j"),Zn_Lc))</f>
        <v>43.87284751</v>
      </c>
      <c r="N36" s="2" t="str">
        <f>IMAGINARY(IMDIV(COMPLEX(H36,I36,"j"),Zn_Lc))</f>
        <v>6.507922162</v>
      </c>
      <c r="O36" s="45" t="str">
        <f>IMREAL(IMPRODUCT(COMPLEX(K36,L36,"j"),Z1_L))</f>
        <v>0.00</v>
      </c>
      <c r="P36" s="45" t="str">
        <f>IMREAL(IMPRODUCT(COMPLEX(M36,N36,"j"),Zn_L))</f>
        <v>0.00</v>
      </c>
      <c r="Q36" s="45" t="str">
        <f t="shared" si="6"/>
        <v>0.00</v>
      </c>
      <c r="R36" s="50" t="str">
        <f t="shared" si="7"/>
        <v>306.3</v>
      </c>
      <c r="S36" s="50" t="str">
        <f t="shared" si="8"/>
        <v>2.4</v>
      </c>
      <c r="T36" s="50" t="str">
        <f t="shared" si="9"/>
        <v>308.7</v>
      </c>
      <c r="V36" s="50" t="str">
        <f t="shared" si="10"/>
        <v>2500.9</v>
      </c>
      <c r="W36" s="50" t="str">
        <f t="shared" si="11"/>
        <v>-1304.5</v>
      </c>
    </row>
    <row r="37" ht="15.75" customHeight="1">
      <c r="A37" s="2">
        <v>19.0</v>
      </c>
      <c r="B37" s="51" t="str">
        <f>B36+angle_step</f>
        <v>26.719</v>
      </c>
      <c r="C37" s="57" t="str">
        <f t="shared" si="4"/>
        <v>309.3</v>
      </c>
      <c r="D37" s="57" t="str">
        <f t="shared" si="5"/>
        <v>2.9</v>
      </c>
      <c r="E37" s="45" t="str">
        <f>V1pk*COS(B37*PI()/180)</f>
        <v>302.67</v>
      </c>
      <c r="F37" s="45" t="str">
        <f>V1pk*SIN((B37)*PI()/180)</f>
        <v>152.35</v>
      </c>
      <c r="G37" s="1"/>
      <c r="H37" s="45" t="str">
        <f>VnPk*COS(VnFrq/V1Frq*((B37+Vn_angle)*PI()/180))</f>
        <v>6.62</v>
      </c>
      <c r="I37" s="45" t="str">
        <f>VnPk*SIN(VnFrq/V1Frq*((B37+Vn_angle)*PI()/180))</f>
        <v>-14.93</v>
      </c>
      <c r="K37" s="2" t="str">
        <f>IMREAL(IMDIV(COMPLEX(E37,F37,"j"),Z1_Lc))</f>
        <v>-37.61704619</v>
      </c>
      <c r="L37" s="2" t="str">
        <f>IMAGINARY(IMDIV(COMPLEX(E37,F37,"j"),Z1_Lc))</f>
        <v>74.73223555</v>
      </c>
      <c r="M37" s="2" t="str">
        <f>IMREAL(IMDIV(COMPLEX(H37,I37,"j"),Zn_Lc))</f>
        <v>40.54785451</v>
      </c>
      <c r="N37" s="2" t="str">
        <f>IMAGINARY(IMDIV(COMPLEX(H37,I37,"j"),Zn_Lc))</f>
        <v>17.97362776</v>
      </c>
      <c r="O37" s="45" t="str">
        <f>IMREAL(IMPRODUCT(COMPLEX(K37,L37,"j"),Z1_L))</f>
        <v>0.00</v>
      </c>
      <c r="P37" s="45" t="str">
        <f>IMREAL(IMPRODUCT(COMPLEX(M37,N37,"j"),Zn_L))</f>
        <v>0.00</v>
      </c>
      <c r="Q37" s="45" t="str">
        <f t="shared" si="6"/>
        <v>0.00</v>
      </c>
      <c r="R37" s="50" t="str">
        <f t="shared" si="7"/>
        <v>302.7</v>
      </c>
      <c r="S37" s="50" t="str">
        <f t="shared" si="8"/>
        <v>6.6</v>
      </c>
      <c r="T37" s="50" t="str">
        <f t="shared" si="9"/>
        <v>309.3</v>
      </c>
      <c r="V37" s="50" t="str">
        <f t="shared" si="10"/>
        <v>906.4</v>
      </c>
      <c r="W37" s="50" t="str">
        <f t="shared" si="11"/>
        <v>-490.3</v>
      </c>
    </row>
    <row r="38" ht="15.75" customHeight="1">
      <c r="A38" s="2">
        <v>20.0</v>
      </c>
      <c r="B38" s="51" t="str">
        <f>B37+angle_step</f>
        <v>28.125</v>
      </c>
      <c r="C38" s="57" t="str">
        <f t="shared" si="4"/>
        <v>309.2</v>
      </c>
      <c r="D38" s="57" t="str">
        <f t="shared" si="5"/>
        <v>-5.2</v>
      </c>
      <c r="E38" s="45" t="str">
        <f>V1pk*COS(B38*PI()/180)</f>
        <v>298.84</v>
      </c>
      <c r="F38" s="45" t="str">
        <f>V1pk*SIN((B38)*PI()/180)</f>
        <v>159.73</v>
      </c>
      <c r="G38" s="1"/>
      <c r="H38" s="45" t="str">
        <f>VnPk*COS(VnFrq/V1Frq*((B38+Vn_angle)*PI()/180))</f>
        <v>10.36</v>
      </c>
      <c r="I38" s="45" t="str">
        <f>VnPk*SIN(VnFrq/V1Frq*((B38+Vn_angle)*PI()/180))</f>
        <v>-12.62</v>
      </c>
      <c r="K38" s="2" t="str">
        <f>IMREAL(IMDIV(COMPLEX(E38,F38,"j"),Z1_Lc))</f>
        <v>-39.43973751</v>
      </c>
      <c r="L38" s="2" t="str">
        <f>IMAGINARY(IMDIV(COMPLEX(E38,F38,"j"),Z1_Lc))</f>
        <v>73.78655907</v>
      </c>
      <c r="M38" s="2" t="str">
        <f>IMREAL(IMDIV(COMPLEX(H38,I38,"j"),Zn_Lc))</f>
        <v>34.28525587</v>
      </c>
      <c r="N38" s="2" t="str">
        <f>IMAGINARY(IMDIV(COMPLEX(H38,I38,"j"),Zn_Lc))</f>
        <v>28.13718233</v>
      </c>
      <c r="O38" s="45" t="str">
        <f>IMREAL(IMPRODUCT(COMPLEX(K38,L38,"j"),Z1_L))</f>
        <v>0.00</v>
      </c>
      <c r="P38" s="45" t="str">
        <f>IMREAL(IMPRODUCT(COMPLEX(M38,N38,"j"),Zn_L))</f>
        <v>0.00</v>
      </c>
      <c r="Q38" s="45" t="str">
        <f t="shared" si="6"/>
        <v>0.00</v>
      </c>
      <c r="R38" s="50" t="str">
        <f t="shared" si="7"/>
        <v>298.8</v>
      </c>
      <c r="S38" s="50" t="str">
        <f t="shared" si="8"/>
        <v>10.4</v>
      </c>
      <c r="T38" s="50" t="str">
        <f t="shared" si="9"/>
        <v>309.2</v>
      </c>
      <c r="V38" s="50" t="str">
        <f t="shared" si="10"/>
        <v>-1593.7</v>
      </c>
      <c r="W38" s="50" t="str">
        <f t="shared" si="11"/>
        <v>888.4</v>
      </c>
    </row>
    <row r="39" ht="15.75" customHeight="1">
      <c r="A39" s="2">
        <v>21.0</v>
      </c>
      <c r="B39" s="51" t="str">
        <f>B38+angle_step</f>
        <v>29.531</v>
      </c>
      <c r="C39" s="57" t="str">
        <f t="shared" si="4"/>
        <v>308.2</v>
      </c>
      <c r="D39" s="57" t="str">
        <f t="shared" si="5"/>
        <v>-15.7</v>
      </c>
      <c r="E39" s="45" t="str">
        <f>V1pk*COS(B39*PI()/180)</f>
        <v>294.83</v>
      </c>
      <c r="F39" s="45" t="str">
        <f>V1pk*SIN((B39)*PI()/180)</f>
        <v>167.02</v>
      </c>
      <c r="G39" s="1"/>
      <c r="H39" s="45" t="str">
        <f>VnPk*COS(VnFrq/V1Frq*((B39+Vn_angle)*PI()/180))</f>
        <v>13.35</v>
      </c>
      <c r="I39" s="45" t="str">
        <f>VnPk*SIN(VnFrq/V1Frq*((B39+Vn_angle)*PI()/180))</f>
        <v>-9.40</v>
      </c>
      <c r="K39" s="2" t="str">
        <f>IMREAL(IMDIV(COMPLEX(E39,F39,"j"),Z1_Lc))</f>
        <v>-41.23867181</v>
      </c>
      <c r="L39" s="2" t="str">
        <f>IMAGINARY(IMDIV(COMPLEX(E39,F39,"j"),Z1_Lc))</f>
        <v>72.79643633</v>
      </c>
      <c r="M39" s="2" t="str">
        <f>IMREAL(IMDIV(COMPLEX(H39,I39,"j"),Zn_Lc))</f>
        <v>25.53876353</v>
      </c>
      <c r="N39" s="2" t="str">
        <f>IMAGINARY(IMDIV(COMPLEX(H39,I39,"j"),Zn_Lc))</f>
        <v>36.26225803</v>
      </c>
      <c r="O39" s="45" t="str">
        <f>IMREAL(IMPRODUCT(COMPLEX(K39,L39,"j"),Z1_L))</f>
        <v>0.00</v>
      </c>
      <c r="P39" s="45" t="str">
        <f>IMREAL(IMPRODUCT(COMPLEX(M39,N39,"j"),Zn_L))</f>
        <v>0.00</v>
      </c>
      <c r="Q39" s="45" t="str">
        <f t="shared" si="6"/>
        <v>0.00</v>
      </c>
      <c r="R39" s="50" t="str">
        <f t="shared" si="7"/>
        <v>294.8</v>
      </c>
      <c r="S39" s="50" t="str">
        <f t="shared" si="8"/>
        <v>13.4</v>
      </c>
      <c r="T39" s="50" t="str">
        <f t="shared" si="9"/>
        <v>308.2</v>
      </c>
      <c r="V39" s="50" t="str">
        <f t="shared" si="10"/>
        <v>-4838.3</v>
      </c>
      <c r="W39" s="50" t="str">
        <f t="shared" si="11"/>
        <v>2769.8</v>
      </c>
    </row>
    <row r="40" ht="15.75" customHeight="1">
      <c r="A40" s="2">
        <v>22.0</v>
      </c>
      <c r="B40" s="51" t="str">
        <f>B39+angle_step</f>
        <v>30.938</v>
      </c>
      <c r="C40" s="57" t="str">
        <f t="shared" si="4"/>
        <v>306.0</v>
      </c>
      <c r="D40" s="57" t="str">
        <f t="shared" si="5"/>
        <v>-28.1</v>
      </c>
      <c r="E40" s="45" t="str">
        <f>V1pk*COS(B40*PI()/180)</f>
        <v>290.64</v>
      </c>
      <c r="F40" s="45" t="str">
        <f>V1pk*SIN((B40)*PI()/180)</f>
        <v>174.20</v>
      </c>
      <c r="G40" s="1"/>
      <c r="H40" s="45" t="str">
        <f>VnPk*COS(VnFrq/V1Frq*((B40+Vn_angle)*PI()/180))</f>
        <v>15.38</v>
      </c>
      <c r="I40" s="45" t="str">
        <f>VnPk*SIN(VnFrq/V1Frq*((B40+Vn_angle)*PI()/180))</f>
        <v>-5.50</v>
      </c>
      <c r="K40" s="2" t="str">
        <f>IMREAL(IMDIV(COMPLEX(E40,F40,"j"),Z1_Lc))</f>
        <v>-43.01276547</v>
      </c>
      <c r="L40" s="2" t="str">
        <f>IMAGINARY(IMDIV(COMPLEX(E40,F40,"j"),Z1_Lc))</f>
        <v>71.76246374</v>
      </c>
      <c r="M40" s="2" t="str">
        <f>IMREAL(IMDIV(COMPLEX(H40,I40,"j"),Zn_Lc))</f>
        <v>14.94204221</v>
      </c>
      <c r="N40" s="2" t="str">
        <f>IMAGINARY(IMDIV(COMPLEX(H40,I40,"j"),Zn_Lc))</f>
        <v>41.76021042</v>
      </c>
      <c r="O40" s="45" t="str">
        <f>IMREAL(IMPRODUCT(COMPLEX(K40,L40,"j"),Z1_L))</f>
        <v>0.00</v>
      </c>
      <c r="P40" s="45" t="str">
        <f>IMREAL(IMPRODUCT(COMPLEX(M40,N40,"j"),Zn_L))</f>
        <v>0.00</v>
      </c>
      <c r="Q40" s="45" t="str">
        <f t="shared" si="6"/>
        <v>0.00</v>
      </c>
      <c r="R40" s="50" t="str">
        <f t="shared" si="7"/>
        <v>290.6</v>
      </c>
      <c r="S40" s="50" t="str">
        <f t="shared" si="8"/>
        <v>15.4</v>
      </c>
      <c r="T40" s="50" t="str">
        <f t="shared" si="9"/>
        <v>306.0</v>
      </c>
      <c r="V40" s="50" t="str">
        <f t="shared" si="10"/>
        <v>-8590.0</v>
      </c>
      <c r="W40" s="50" t="str">
        <f t="shared" si="11"/>
        <v>5044.4</v>
      </c>
    </row>
    <row r="41" ht="15.75" customHeight="1">
      <c r="A41" s="2">
        <v>23.0</v>
      </c>
      <c r="B41" s="51" t="str">
        <f>B40+angle_step</f>
        <v>32.344</v>
      </c>
      <c r="C41" s="57" t="str">
        <f t="shared" si="4"/>
        <v>302.6</v>
      </c>
      <c r="D41" s="57" t="str">
        <f t="shared" si="5"/>
        <v>-41.5</v>
      </c>
      <c r="E41" s="45" t="str">
        <f>V1pk*COS(B41*PI()/180)</f>
        <v>286.28</v>
      </c>
      <c r="F41" s="45" t="str">
        <f>V1pk*SIN((B41)*PI()/180)</f>
        <v>181.28</v>
      </c>
      <c r="G41" s="1"/>
      <c r="H41" s="45" t="str">
        <f>VnPk*COS(VnFrq/V1Frq*((B41+Vn_angle)*PI()/180))</f>
        <v>16.29</v>
      </c>
      <c r="I41" s="45" t="str">
        <f>VnPk*SIN(VnFrq/V1Frq*((B41+Vn_angle)*PI()/180))</f>
        <v>-1.20</v>
      </c>
      <c r="K41" s="2" t="str">
        <f>IMREAL(IMDIV(COMPLEX(E41,F41,"j"),Z1_Lc))</f>
        <v>-44.76094985</v>
      </c>
      <c r="L41" s="2" t="str">
        <f>IMAGINARY(IMDIV(COMPLEX(E41,F41,"j"),Z1_Lc))</f>
        <v>70.68526412</v>
      </c>
      <c r="M41" s="2" t="str">
        <f>IMREAL(IMDIV(COMPLEX(H41,I41,"j"),Zn_Lc))</f>
        <v>3.262801784</v>
      </c>
      <c r="N41" s="2" t="str">
        <f>IMAGINARY(IMDIV(COMPLEX(H41,I41,"j"),Zn_Lc))</f>
        <v>44.23272459</v>
      </c>
      <c r="O41" s="45" t="str">
        <f>IMREAL(IMPRODUCT(COMPLEX(K41,L41,"j"),Z1_L))</f>
        <v>0.00</v>
      </c>
      <c r="P41" s="45" t="str">
        <f>IMREAL(IMPRODUCT(COMPLEX(M41,N41,"j"),Zn_L))</f>
        <v>0.00</v>
      </c>
      <c r="Q41" s="45" t="str">
        <f t="shared" si="6"/>
        <v>0.00</v>
      </c>
      <c r="R41" s="50" t="str">
        <f t="shared" si="7"/>
        <v>286.3</v>
      </c>
      <c r="S41" s="50" t="str">
        <f t="shared" si="8"/>
        <v>16.3</v>
      </c>
      <c r="T41" s="50" t="str">
        <f t="shared" si="9"/>
        <v>302.6</v>
      </c>
      <c r="V41" s="50" t="str">
        <f t="shared" si="10"/>
        <v>-12555.7</v>
      </c>
      <c r="W41" s="50" t="str">
        <f t="shared" si="11"/>
        <v>7572.7</v>
      </c>
    </row>
    <row r="42" ht="15.75" customHeight="1">
      <c r="A42" s="2">
        <v>24.0</v>
      </c>
      <c r="B42" s="51" t="str">
        <f>B41+angle_step</f>
        <v>33.750</v>
      </c>
      <c r="C42" s="57" t="str">
        <f t="shared" si="4"/>
        <v>297.8</v>
      </c>
      <c r="D42" s="57" t="str">
        <f t="shared" si="5"/>
        <v>-55.1</v>
      </c>
      <c r="E42" s="45" t="str">
        <f>V1pk*COS(B42*PI()/180)</f>
        <v>281.74</v>
      </c>
      <c r="F42" s="45" t="str">
        <f>V1pk*SIN((B42)*PI()/180)</f>
        <v>188.25</v>
      </c>
      <c r="G42" s="1"/>
      <c r="H42" s="45" t="str">
        <f>VnPk*COS(VnFrq/V1Frq*((B42+Vn_angle)*PI()/180))</f>
        <v>16.02</v>
      </c>
      <c r="I42" s="45" t="str">
        <f>VnPk*SIN(VnFrq/V1Frq*((B42+Vn_angle)*PI()/180))</f>
        <v>3.19</v>
      </c>
      <c r="K42" s="2" t="str">
        <f>IMREAL(IMDIV(COMPLEX(E42,F42,"j"),Z1_Lc))</f>
        <v>-46.48217191</v>
      </c>
      <c r="L42" s="2" t="str">
        <f>IMAGINARY(IMDIV(COMPLEX(E42,F42,"j"),Z1_Lc))</f>
        <v>69.56548634</v>
      </c>
      <c r="M42" s="2" t="str">
        <f>IMREAL(IMDIV(COMPLEX(H42,I42,"j"),Zn_Lc))</f>
        <v>-8.652821678</v>
      </c>
      <c r="N42" s="2" t="str">
        <f>IMAGINARY(IMDIV(COMPLEX(H42,I42,"j"),Zn_Lc))</f>
        <v>43.50067214</v>
      </c>
      <c r="O42" s="45" t="str">
        <f>IMREAL(IMPRODUCT(COMPLEX(K42,L42,"j"),Z1_L))</f>
        <v>0.00</v>
      </c>
      <c r="P42" s="45" t="str">
        <f>IMREAL(IMPRODUCT(COMPLEX(M42,N42,"j"),Zn_L))</f>
        <v>0.00</v>
      </c>
      <c r="Q42" s="45" t="str">
        <f t="shared" si="6"/>
        <v>0.00</v>
      </c>
      <c r="R42" s="50" t="str">
        <f t="shared" si="7"/>
        <v>281.7</v>
      </c>
      <c r="S42" s="50" t="str">
        <f t="shared" si="8"/>
        <v>16.0</v>
      </c>
      <c r="T42" s="50" t="str">
        <f t="shared" si="9"/>
        <v>297.8</v>
      </c>
      <c r="V42" s="50" t="str">
        <f t="shared" si="10"/>
        <v>-16416.8</v>
      </c>
      <c r="W42" s="50" t="str">
        <f t="shared" si="11"/>
        <v>10203.7</v>
      </c>
    </row>
    <row r="43" ht="15.75" customHeight="1">
      <c r="A43" s="2">
        <v>25.0</v>
      </c>
      <c r="B43" s="51" t="str">
        <f>B42+angle_step</f>
        <v>35.156</v>
      </c>
      <c r="C43" s="57" t="str">
        <f t="shared" si="4"/>
        <v>291.6</v>
      </c>
      <c r="D43" s="57" t="str">
        <f t="shared" si="5"/>
        <v>-68.1</v>
      </c>
      <c r="E43" s="45" t="str">
        <f>V1pk*COS(B43*PI()/180)</f>
        <v>277.04</v>
      </c>
      <c r="F43" s="45" t="str">
        <f>V1pk*SIN((B43)*PI()/180)</f>
        <v>195.11</v>
      </c>
      <c r="G43" s="1"/>
      <c r="H43" s="45" t="str">
        <f>VnPk*COS(VnFrq/V1Frq*((B43+Vn_angle)*PI()/180))</f>
        <v>14.59</v>
      </c>
      <c r="I43" s="45" t="str">
        <f>VnPk*SIN(VnFrq/V1Frq*((B43+Vn_angle)*PI()/180))</f>
        <v>7.34</v>
      </c>
      <c r="K43" s="2" t="str">
        <f>IMREAL(IMDIV(COMPLEX(E43,F43,"j"),Z1_Lc))</f>
        <v>-48.17539484</v>
      </c>
      <c r="L43" s="2" t="str">
        <f>IMAGINARY(IMDIV(COMPLEX(E43,F43,"j"),Z1_Lc))</f>
        <v>68.40380491</v>
      </c>
      <c r="M43" s="2" t="str">
        <f>IMREAL(IMDIV(COMPLEX(H43,I43,"j"),Zn_Lc))</f>
        <v>-19.94156665</v>
      </c>
      <c r="N43" s="2" t="str">
        <f>IMAGINARY(IMDIV(COMPLEX(H43,I43,"j"),Zn_Lc))</f>
        <v>39.61708873</v>
      </c>
      <c r="O43" s="45" t="str">
        <f>IMREAL(IMPRODUCT(COMPLEX(K43,L43,"j"),Z1_L))</f>
        <v>0.00</v>
      </c>
      <c r="P43" s="45" t="str">
        <f>IMREAL(IMPRODUCT(COMPLEX(M43,N43,"j"),Zn_L))</f>
        <v>0.00</v>
      </c>
      <c r="Q43" s="45" t="str">
        <f t="shared" si="6"/>
        <v>0.00</v>
      </c>
      <c r="R43" s="50" t="str">
        <f t="shared" si="7"/>
        <v>277.0</v>
      </c>
      <c r="S43" s="50" t="str">
        <f t="shared" si="8"/>
        <v>14.6</v>
      </c>
      <c r="T43" s="50" t="str">
        <f t="shared" si="9"/>
        <v>291.6</v>
      </c>
      <c r="V43" s="50" t="str">
        <f t="shared" si="10"/>
        <v>-19864.4</v>
      </c>
      <c r="W43" s="50" t="str">
        <f t="shared" si="11"/>
        <v>12790.2</v>
      </c>
    </row>
    <row r="44" ht="15.75" customHeight="1">
      <c r="A44" s="2">
        <v>26.0</v>
      </c>
      <c r="B44" s="51" t="str">
        <f>B43+angle_step</f>
        <v>36.563</v>
      </c>
      <c r="C44" s="57" t="str">
        <f t="shared" si="4"/>
        <v>284.3</v>
      </c>
      <c r="D44" s="57" t="str">
        <f t="shared" si="5"/>
        <v>-79.6</v>
      </c>
      <c r="E44" s="45" t="str">
        <f>V1pk*COS(B44*PI()/180)</f>
        <v>272.16</v>
      </c>
      <c r="F44" s="45" t="str">
        <f>V1pk*SIN((B44)*PI()/180)</f>
        <v>201.85</v>
      </c>
      <c r="G44" s="1"/>
      <c r="H44" s="45" t="str">
        <f>VnPk*COS(VnFrq/V1Frq*((B44+Vn_angle)*PI()/180))</f>
        <v>12.10</v>
      </c>
      <c r="I44" s="45" t="str">
        <f>VnPk*SIN(VnFrq/V1Frq*((B44+Vn_angle)*PI()/180))</f>
        <v>10.97</v>
      </c>
      <c r="K44" s="2" t="str">
        <f>IMREAL(IMDIV(COMPLEX(E44,F44,"j"),Z1_Lc))</f>
        <v>-49.83959872</v>
      </c>
      <c r="L44" s="2" t="str">
        <f>IMAGINARY(IMDIV(COMPLEX(E44,F44,"j"),Z1_Lc))</f>
        <v>67.20091959</v>
      </c>
      <c r="M44" s="2" t="str">
        <f>IMREAL(IMDIV(COMPLEX(H44,I44,"j"),Zn_Lc))</f>
        <v>-29.78558763</v>
      </c>
      <c r="N44" s="2" t="str">
        <f>IMAGINARY(IMDIV(COMPLEX(H44,I44,"j"),Zn_Lc))</f>
        <v>32.86333168</v>
      </c>
      <c r="O44" s="45" t="str">
        <f>IMREAL(IMPRODUCT(COMPLEX(K44,L44,"j"),Z1_L))</f>
        <v>0.00</v>
      </c>
      <c r="P44" s="45" t="str">
        <f>IMREAL(IMPRODUCT(COMPLEX(M44,N44,"j"),Zn_L))</f>
        <v>0.00</v>
      </c>
      <c r="Q44" s="45" t="str">
        <f t="shared" si="6"/>
        <v>0.00</v>
      </c>
      <c r="R44" s="50" t="str">
        <f t="shared" si="7"/>
        <v>272.2</v>
      </c>
      <c r="S44" s="50" t="str">
        <f t="shared" si="8"/>
        <v>12.1</v>
      </c>
      <c r="T44" s="50" t="str">
        <f t="shared" si="9"/>
        <v>284.3</v>
      </c>
      <c r="V44" s="50" t="str">
        <f t="shared" si="10"/>
        <v>-22634.5</v>
      </c>
      <c r="W44" s="50" t="str">
        <f t="shared" si="11"/>
        <v>15199.2</v>
      </c>
    </row>
    <row r="45" ht="15.75" customHeight="1">
      <c r="A45" s="2">
        <v>27.0</v>
      </c>
      <c r="B45" s="51" t="str">
        <f>B44+angle_step</f>
        <v>37.969</v>
      </c>
      <c r="C45" s="57" t="str">
        <f t="shared" si="4"/>
        <v>275.9</v>
      </c>
      <c r="D45" s="57" t="str">
        <f t="shared" si="5"/>
        <v>-88.9</v>
      </c>
      <c r="E45" s="45" t="str">
        <f>V1pk*COS(B45*PI()/180)</f>
        <v>267.13</v>
      </c>
      <c r="F45" s="45" t="str">
        <f>V1pk*SIN((B45)*PI()/180)</f>
        <v>208.47</v>
      </c>
      <c r="G45" s="1"/>
      <c r="H45" s="45" t="str">
        <f>VnPk*COS(VnFrq/V1Frq*((B45+Vn_angle)*PI()/180))</f>
        <v>8.74</v>
      </c>
      <c r="I45" s="45" t="str">
        <f>VnPk*SIN(VnFrq/V1Frq*((B45+Vn_angle)*PI()/180))</f>
        <v>13.80</v>
      </c>
      <c r="K45" s="2" t="str">
        <f>IMREAL(IMDIV(COMPLEX(E45,F45,"j"),Z1_Lc))</f>
        <v>-51.47378109</v>
      </c>
      <c r="L45" s="2" t="str">
        <f>IMAGINARY(IMDIV(COMPLEX(E45,F45,"j"),Z1_Lc))</f>
        <v>65.95755495</v>
      </c>
      <c r="M45" s="2" t="str">
        <f>IMREAL(IMDIV(COMPLEX(H45,I45,"j"),Zn_Lc))</f>
        <v>-37.47170628</v>
      </c>
      <c r="N45" s="2" t="str">
        <f>IMAGINARY(IMDIV(COMPLEX(H45,I45,"j"),Zn_Lc))</f>
        <v>23.72869631</v>
      </c>
      <c r="O45" s="45" t="str">
        <f>IMREAL(IMPRODUCT(COMPLEX(K45,L45,"j"),Z1_L))</f>
        <v>0.00</v>
      </c>
      <c r="P45" s="45" t="str">
        <f>IMREAL(IMPRODUCT(COMPLEX(M45,N45,"j"),Zn_L))</f>
        <v>0.00</v>
      </c>
      <c r="Q45" s="45" t="str">
        <f t="shared" si="6"/>
        <v>0.00</v>
      </c>
      <c r="R45" s="50" t="str">
        <f t="shared" si="7"/>
        <v>267.1</v>
      </c>
      <c r="S45" s="50" t="str">
        <f t="shared" si="8"/>
        <v>8.7</v>
      </c>
      <c r="T45" s="50" t="str">
        <f t="shared" si="9"/>
        <v>275.9</v>
      </c>
      <c r="V45" s="50" t="str">
        <f t="shared" si="10"/>
        <v>-24536.9</v>
      </c>
      <c r="W45" s="50" t="str">
        <f t="shared" si="11"/>
        <v>17315.2</v>
      </c>
    </row>
    <row r="46" ht="15.75" customHeight="1">
      <c r="A46" s="2">
        <v>28.0</v>
      </c>
      <c r="B46" s="51" t="str">
        <f>B45+angle_step</f>
        <v>39.375</v>
      </c>
      <c r="C46" s="57" t="str">
        <f t="shared" si="4"/>
        <v>266.7</v>
      </c>
      <c r="D46" s="57" t="str">
        <f t="shared" si="5"/>
        <v>-95.5</v>
      </c>
      <c r="E46" s="45" t="str">
        <f>V1pk*COS(B46*PI()/180)</f>
        <v>261.93</v>
      </c>
      <c r="F46" s="45" t="str">
        <f>V1pk*SIN((B46)*PI()/180)</f>
        <v>214.96</v>
      </c>
      <c r="G46" s="1"/>
      <c r="H46" s="45" t="str">
        <f>VnPk*COS(VnFrq/V1Frq*((B46+Vn_angle)*PI()/180))</f>
        <v>4.74</v>
      </c>
      <c r="I46" s="45" t="str">
        <f>VnPk*SIN(VnFrq/V1Frq*((B46+Vn_angle)*PI()/180))</f>
        <v>15.63</v>
      </c>
      <c r="K46" s="2" t="str">
        <f>IMREAL(IMDIV(COMPLEX(E46,F46,"j"),Z1_Lc))</f>
        <v>-53.07695758</v>
      </c>
      <c r="L46" s="2" t="str">
        <f>IMAGINARY(IMDIV(COMPLEX(E46,F46,"j"),Z1_Lc))</f>
        <v>64.67445994</v>
      </c>
      <c r="M46" s="2" t="str">
        <f>IMREAL(IMDIV(COMPLEX(H46,I46,"j"),Zn_Lc))</f>
        <v>-42.44307968</v>
      </c>
      <c r="N46" s="2" t="str">
        <f>IMAGINARY(IMDIV(COMPLEX(H46,I46,"j"),Zn_Lc))</f>
        <v>12.87496746</v>
      </c>
      <c r="O46" s="45" t="str">
        <f>IMREAL(IMPRODUCT(COMPLEX(K46,L46,"j"),Z1_L))</f>
        <v>0.00</v>
      </c>
      <c r="P46" s="45" t="str">
        <f>IMREAL(IMPRODUCT(COMPLEX(M46,N46,"j"),Zn_L))</f>
        <v>0.00</v>
      </c>
      <c r="Q46" s="45" t="str">
        <f t="shared" si="6"/>
        <v>0.00</v>
      </c>
      <c r="R46" s="50" t="str">
        <f t="shared" si="7"/>
        <v>261.9</v>
      </c>
      <c r="S46" s="50" t="str">
        <f t="shared" si="8"/>
        <v>4.7</v>
      </c>
      <c r="T46" s="50" t="str">
        <f t="shared" si="9"/>
        <v>266.7</v>
      </c>
      <c r="V46" s="50" t="str">
        <f t="shared" si="10"/>
        <v>-25472.5</v>
      </c>
      <c r="W46" s="50" t="str">
        <f t="shared" si="11"/>
        <v>19040.5</v>
      </c>
    </row>
    <row r="47" ht="15.75" customHeight="1">
      <c r="A47" s="2">
        <v>29.0</v>
      </c>
      <c r="B47" s="51" t="str">
        <f>B46+angle_step</f>
        <v>40.781</v>
      </c>
      <c r="C47" s="57" t="str">
        <f t="shared" si="4"/>
        <v>257.0</v>
      </c>
      <c r="D47" s="57" t="str">
        <f t="shared" si="5"/>
        <v>-99.0</v>
      </c>
      <c r="E47" s="45" t="str">
        <f>V1pk*COS(B47*PI()/180)</f>
        <v>256.58</v>
      </c>
      <c r="F47" s="45" t="str">
        <f>V1pk*SIN((B47)*PI()/180)</f>
        <v>221.33</v>
      </c>
      <c r="G47" s="1"/>
      <c r="H47" s="45" t="str">
        <f>VnPk*COS(VnFrq/V1Frq*((B47+Vn_angle)*PI()/180))</f>
        <v>0.40</v>
      </c>
      <c r="I47" s="45" t="str">
        <f>VnPk*SIN(VnFrq/V1Frq*((B47+Vn_angle)*PI()/180))</f>
        <v>16.33</v>
      </c>
      <c r="K47" s="2" t="str">
        <f>IMREAL(IMDIV(COMPLEX(E47,F47,"j"),Z1_Lc))</f>
        <v>-54.6481625</v>
      </c>
      <c r="L47" s="2" t="str">
        <f>IMAGINARY(IMDIV(COMPLEX(E47,F47,"j"),Z1_Lc))</f>
        <v>63.35240746</v>
      </c>
      <c r="M47" s="2" t="str">
        <f>IMREAL(IMDIV(COMPLEX(H47,I47,"j"),Zn_Lc))</f>
        <v>-44.33954243</v>
      </c>
      <c r="N47" s="2" t="str">
        <f>IMAGINARY(IMDIV(COMPLEX(H47,I47,"j"),Zn_Lc))</f>
        <v>1.088474672</v>
      </c>
      <c r="O47" s="45" t="str">
        <f>IMREAL(IMPRODUCT(COMPLEX(K47,L47,"j"),Z1_L))</f>
        <v>0.00</v>
      </c>
      <c r="P47" s="45" t="str">
        <f>IMREAL(IMPRODUCT(COMPLEX(M47,N47,"j"),Zn_L))</f>
        <v>0.00</v>
      </c>
      <c r="Q47" s="45" t="str">
        <f t="shared" si="6"/>
        <v>0.00</v>
      </c>
      <c r="R47" s="50" t="str">
        <f t="shared" si="7"/>
        <v>256.6</v>
      </c>
      <c r="S47" s="50" t="str">
        <f t="shared" si="8"/>
        <v>0.4</v>
      </c>
      <c r="T47" s="50" t="str">
        <f t="shared" si="9"/>
        <v>257.0</v>
      </c>
      <c r="V47" s="50" t="str">
        <f t="shared" si="10"/>
        <v>-25437.7</v>
      </c>
      <c r="W47" s="50" t="str">
        <f t="shared" si="11"/>
        <v>20292.5</v>
      </c>
    </row>
    <row r="48" ht="15.75" customHeight="1">
      <c r="A48" s="2">
        <v>30.0</v>
      </c>
      <c r="B48" s="51" t="str">
        <f>B47+angle_step</f>
        <v>42.188</v>
      </c>
      <c r="C48" s="57" t="str">
        <f t="shared" si="4"/>
        <v>247.1</v>
      </c>
      <c r="D48" s="57" t="str">
        <f t="shared" si="5"/>
        <v>-99.2</v>
      </c>
      <c r="E48" s="45" t="str">
        <f>V1pk*COS(B48*PI()/180)</f>
        <v>251.07</v>
      </c>
      <c r="F48" s="45" t="str">
        <f>V1pk*SIN((B48)*PI()/180)</f>
        <v>227.56</v>
      </c>
      <c r="G48" s="1"/>
      <c r="H48" s="45" t="str">
        <f>VnPk*COS(VnFrq/V1Frq*((B48+Vn_angle)*PI()/180))</f>
        <v>-3.97</v>
      </c>
      <c r="I48" s="45" t="str">
        <f>VnPk*SIN(VnFrq/V1Frq*((B48+Vn_angle)*PI()/180))</f>
        <v>15.84</v>
      </c>
      <c r="K48" s="2" t="str">
        <f>IMREAL(IMDIV(COMPLEX(E48,F48,"j"),Z1_Lc))</f>
        <v>-56.1864494</v>
      </c>
      <c r="L48" s="2" t="str">
        <f>IMAGINARY(IMDIV(COMPLEX(E48,F48,"j"),Z1_Lc))</f>
        <v>61.99219385</v>
      </c>
      <c r="M48" s="2" t="str">
        <f>IMREAL(IMDIV(COMPLEX(H48,I48,"j"),Zn_Lc))</f>
        <v>-43.02369984</v>
      </c>
      <c r="N48" s="2" t="str">
        <f>IMAGINARY(IMDIV(COMPLEX(H48,I48,"j"),Zn_Lc))</f>
        <v>-10.77687579</v>
      </c>
      <c r="O48" s="45" t="str">
        <f>IMREAL(IMPRODUCT(COMPLEX(K48,L48,"j"),Z1_L))</f>
        <v>0.00</v>
      </c>
      <c r="P48" s="45" t="str">
        <f>IMREAL(IMPRODUCT(COMPLEX(M48,N48,"j"),Zn_L))</f>
        <v>0.00</v>
      </c>
      <c r="Q48" s="45" t="str">
        <f t="shared" si="6"/>
        <v>0.00</v>
      </c>
      <c r="R48" s="50" t="str">
        <f t="shared" si="7"/>
        <v>251.1</v>
      </c>
      <c r="S48" s="50" t="str">
        <f t="shared" si="8"/>
        <v>-4.0</v>
      </c>
      <c r="T48" s="50" t="str">
        <f t="shared" si="9"/>
        <v>247.1</v>
      </c>
      <c r="V48" s="50" t="str">
        <f t="shared" si="10"/>
        <v>-24514.9</v>
      </c>
      <c r="W48" s="50" t="str">
        <f t="shared" si="11"/>
        <v>21004.2</v>
      </c>
    </row>
    <row r="49" ht="15.75" customHeight="1">
      <c r="A49" s="2">
        <v>31.0</v>
      </c>
      <c r="B49" s="51" t="str">
        <f>B48+angle_step</f>
        <v>43.594</v>
      </c>
      <c r="C49" s="57" t="str">
        <f t="shared" si="4"/>
        <v>237.4</v>
      </c>
      <c r="D49" s="57" t="str">
        <f t="shared" si="5"/>
        <v>-96.3</v>
      </c>
      <c r="E49" s="45" t="str">
        <f>V1pk*COS(B49*PI()/180)</f>
        <v>245.41</v>
      </c>
      <c r="F49" s="45" t="str">
        <f>V1pk*SIN((B49)*PI()/180)</f>
        <v>233.65</v>
      </c>
      <c r="G49" s="1"/>
      <c r="H49" s="45" t="str">
        <f>VnPk*COS(VnFrq/V1Frq*((B49+Vn_angle)*PI()/180))</f>
        <v>-8.05</v>
      </c>
      <c r="I49" s="45" t="str">
        <f>VnPk*SIN(VnFrq/V1Frq*((B49+Vn_angle)*PI()/180))</f>
        <v>14.21</v>
      </c>
      <c r="K49" s="2" t="str">
        <f>IMREAL(IMDIV(COMPLEX(E49,F49,"j"),Z1_Lc))</f>
        <v>-57.69089169</v>
      </c>
      <c r="L49" s="2" t="str">
        <f>IMAGINARY(IMDIV(COMPLEX(E49,F49,"j"),Z1_Lc))</f>
        <v>60.59463847</v>
      </c>
      <c r="M49" s="2" t="str">
        <f>IMREAL(IMDIV(COMPLEX(H49,I49,"j"),Zn_Lc))</f>
        <v>-38.59088191</v>
      </c>
      <c r="N49" s="2" t="str">
        <f>IMAGINARY(IMDIV(COMPLEX(H49,I49,"j"),Zn_Lc))</f>
        <v>-21.86146457</v>
      </c>
      <c r="O49" s="45" t="str">
        <f>IMREAL(IMPRODUCT(COMPLEX(K49,L49,"j"),Z1_L))</f>
        <v>0.00</v>
      </c>
      <c r="P49" s="45" t="str">
        <f>IMREAL(IMPRODUCT(COMPLEX(M49,N49,"j"),Zn_L))</f>
        <v>0.00</v>
      </c>
      <c r="Q49" s="45" t="str">
        <f t="shared" si="6"/>
        <v>0.00</v>
      </c>
      <c r="R49" s="50" t="str">
        <f t="shared" si="7"/>
        <v>245.4</v>
      </c>
      <c r="S49" s="50" t="str">
        <f t="shared" si="8"/>
        <v>-8.0</v>
      </c>
      <c r="T49" s="50" t="str">
        <f t="shared" si="9"/>
        <v>237.4</v>
      </c>
      <c r="V49" s="50" t="str">
        <f t="shared" si="10"/>
        <v>-22853.4</v>
      </c>
      <c r="W49" s="50" t="str">
        <f t="shared" si="11"/>
        <v>21128.0</v>
      </c>
    </row>
    <row r="50" ht="15.75" customHeight="1">
      <c r="A50" s="2">
        <v>32.0</v>
      </c>
      <c r="B50" s="51" t="str">
        <f>B49+angle_step</f>
        <v>45.000</v>
      </c>
      <c r="C50" s="57" t="str">
        <f t="shared" si="4"/>
        <v>228.1</v>
      </c>
      <c r="D50" s="57" t="str">
        <f t="shared" si="5"/>
        <v>-90.5</v>
      </c>
      <c r="E50" s="45" t="str">
        <f>V1pk*COS(B50*PI()/180)</f>
        <v>239.60</v>
      </c>
      <c r="F50" s="45" t="str">
        <f>V1pk*SIN((B50)*PI()/180)</f>
        <v>239.60</v>
      </c>
      <c r="G50" s="1"/>
      <c r="H50" s="45" t="str">
        <f>VnPk*COS(VnFrq/V1Frq*((B50+Vn_angle)*PI()/180))</f>
        <v>-11.55</v>
      </c>
      <c r="I50" s="45" t="str">
        <f>VnPk*SIN(VnFrq/V1Frq*((B50+Vn_angle)*PI()/180))</f>
        <v>11.55</v>
      </c>
      <c r="K50" s="2" t="str">
        <f>IMREAL(IMDIV(COMPLEX(E50,F50,"j"),Z1_Lc))</f>
        <v>-59.16058314</v>
      </c>
      <c r="L50" s="2" t="str">
        <f>IMAGINARY(IMDIV(COMPLEX(E50,F50,"j"),Z1_Lc))</f>
        <v>59.16058314</v>
      </c>
      <c r="M50" s="2" t="str">
        <f>IMREAL(IMDIV(COMPLEX(H50,I50,"j"),Zn_Lc))</f>
        <v>-31.36223684</v>
      </c>
      <c r="N50" s="2" t="str">
        <f>IMAGINARY(IMDIV(COMPLEX(H50,I50,"j"),Zn_Lc))</f>
        <v>-31.36223684</v>
      </c>
      <c r="O50" s="45" t="str">
        <f>IMREAL(IMPRODUCT(COMPLEX(K50,L50,"j"),Z1_L))</f>
        <v>0.00</v>
      </c>
      <c r="P50" s="45" t="str">
        <f>IMREAL(IMPRODUCT(COMPLEX(M50,N50,"j"),Zn_L))</f>
        <v>0.00</v>
      </c>
      <c r="Q50" s="45" t="str">
        <f t="shared" si="6"/>
        <v>0.00</v>
      </c>
      <c r="R50" s="50" t="str">
        <f t="shared" si="7"/>
        <v>239.6</v>
      </c>
      <c r="S50" s="50" t="str">
        <f t="shared" si="8"/>
        <v>-11.5</v>
      </c>
      <c r="T50" s="50" t="str">
        <f t="shared" si="9"/>
        <v>228.1</v>
      </c>
      <c r="V50" s="50" t="str">
        <f t="shared" si="10"/>
        <v>-20644.0</v>
      </c>
      <c r="W50" s="50" t="str">
        <f t="shared" si="11"/>
        <v>20644.0</v>
      </c>
    </row>
    <row r="51" ht="15.75" customHeight="1">
      <c r="A51" s="2">
        <v>33.0</v>
      </c>
      <c r="B51" s="51" t="str">
        <f>B50+angle_step</f>
        <v>46.406</v>
      </c>
      <c r="C51" s="57" t="str">
        <f t="shared" si="4"/>
        <v>219.4</v>
      </c>
      <c r="D51" s="57" t="str">
        <f t="shared" si="5"/>
        <v>-82.5</v>
      </c>
      <c r="E51" s="45" t="str">
        <f>V1pk*COS(B51*PI()/180)</f>
        <v>233.65</v>
      </c>
      <c r="F51" s="45" t="str">
        <f>V1pk*SIN((B51)*PI()/180)</f>
        <v>245.41</v>
      </c>
      <c r="G51" s="1"/>
      <c r="H51" s="45" t="str">
        <f>VnPk*COS(VnFrq/V1Frq*((B51+Vn_angle)*PI()/180))</f>
        <v>-14.21</v>
      </c>
      <c r="I51" s="45" t="str">
        <f>VnPk*SIN(VnFrq/V1Frq*((B51+Vn_angle)*PI()/180))</f>
        <v>8.05</v>
      </c>
      <c r="K51" s="2" t="str">
        <f>IMREAL(IMDIV(COMPLEX(E51,F51,"j"),Z1_Lc))</f>
        <v>-60.59463847</v>
      </c>
      <c r="L51" s="2" t="str">
        <f>IMAGINARY(IMDIV(COMPLEX(E51,F51,"j"),Z1_Lc))</f>
        <v>57.69089169</v>
      </c>
      <c r="M51" s="2" t="str">
        <f>IMREAL(IMDIV(COMPLEX(H51,I51,"j"),Zn_Lc))</f>
        <v>-21.86146457</v>
      </c>
      <c r="N51" s="2" t="str">
        <f>IMAGINARY(IMDIV(COMPLEX(H51,I51,"j"),Zn_Lc))</f>
        <v>-38.59088191</v>
      </c>
      <c r="O51" s="45" t="str">
        <f>IMREAL(IMPRODUCT(COMPLEX(K51,L51,"j"),Z1_L))</f>
        <v>0.00</v>
      </c>
      <c r="P51" s="45" t="str">
        <f>IMREAL(IMPRODUCT(COMPLEX(M51,N51,"j"),Zn_L))</f>
        <v>0.00</v>
      </c>
      <c r="Q51" s="45" t="str">
        <f t="shared" si="6"/>
        <v>0.00</v>
      </c>
      <c r="R51" s="50" t="str">
        <f t="shared" si="7"/>
        <v>233.6</v>
      </c>
      <c r="S51" s="50" t="str">
        <f t="shared" si="8"/>
        <v>-14.2</v>
      </c>
      <c r="T51" s="50" t="str">
        <f t="shared" si="9"/>
        <v>219.4</v>
      </c>
      <c r="V51" s="50" t="str">
        <f t="shared" si="10"/>
        <v>-18094.1</v>
      </c>
      <c r="W51" s="50" t="str">
        <f t="shared" si="11"/>
        <v>19571.7</v>
      </c>
    </row>
    <row r="52" ht="15.75" customHeight="1">
      <c r="A52" s="2">
        <v>34.0</v>
      </c>
      <c r="B52" s="51" t="str">
        <f>B51+angle_step</f>
        <v>47.813</v>
      </c>
      <c r="C52" s="57" t="str">
        <f t="shared" si="4"/>
        <v>211.7</v>
      </c>
      <c r="D52" s="57" t="str">
        <f t="shared" si="5"/>
        <v>-72.8</v>
      </c>
      <c r="E52" s="45" t="str">
        <f>V1pk*COS(B52*PI()/180)</f>
        <v>227.56</v>
      </c>
      <c r="F52" s="45" t="str">
        <f>V1pk*SIN((B52)*PI()/180)</f>
        <v>251.07</v>
      </c>
      <c r="G52" s="1"/>
      <c r="H52" s="45" t="str">
        <f>VnPk*COS(VnFrq/V1Frq*((B52+Vn_angle)*PI()/180))</f>
        <v>-15.84</v>
      </c>
      <c r="I52" s="45" t="str">
        <f>VnPk*SIN(VnFrq/V1Frq*((B52+Vn_angle)*PI()/180))</f>
        <v>3.97</v>
      </c>
      <c r="K52" s="2" t="str">
        <f>IMREAL(IMDIV(COMPLEX(E52,F52,"j"),Z1_Lc))</f>
        <v>-61.99219385</v>
      </c>
      <c r="L52" s="2" t="str">
        <f>IMAGINARY(IMDIV(COMPLEX(E52,F52,"j"),Z1_Lc))</f>
        <v>56.1864494</v>
      </c>
      <c r="M52" s="2" t="str">
        <f>IMREAL(IMDIV(COMPLEX(H52,I52,"j"),Zn_Lc))</f>
        <v>-10.77687579</v>
      </c>
      <c r="N52" s="2" t="str">
        <f>IMAGINARY(IMDIV(COMPLEX(H52,I52,"j"),Zn_Lc))</f>
        <v>-43.02369984</v>
      </c>
      <c r="O52" s="45" t="str">
        <f>IMREAL(IMPRODUCT(COMPLEX(K52,L52,"j"),Z1_L))</f>
        <v>0.00</v>
      </c>
      <c r="P52" s="45" t="str">
        <f>IMREAL(IMPRODUCT(COMPLEX(M52,N52,"j"),Zn_L))</f>
        <v>0.00</v>
      </c>
      <c r="Q52" s="45" t="str">
        <f t="shared" si="6"/>
        <v>0.00</v>
      </c>
      <c r="R52" s="50" t="str">
        <f t="shared" si="7"/>
        <v>227.6</v>
      </c>
      <c r="S52" s="50" t="str">
        <f t="shared" si="8"/>
        <v>-15.8</v>
      </c>
      <c r="T52" s="50" t="str">
        <f t="shared" si="9"/>
        <v>211.7</v>
      </c>
      <c r="V52" s="50" t="str">
        <f t="shared" si="10"/>
        <v>-15406.3</v>
      </c>
      <c r="W52" s="50" t="str">
        <f t="shared" si="11"/>
        <v>17981.3</v>
      </c>
    </row>
    <row r="53" ht="15.75" customHeight="1">
      <c r="A53" s="2">
        <v>35.0</v>
      </c>
      <c r="B53" s="51" t="str">
        <f>B52+angle_step</f>
        <v>49.219</v>
      </c>
      <c r="C53" s="57" t="str">
        <f t="shared" si="4"/>
        <v>205.0</v>
      </c>
      <c r="D53" s="57" t="str">
        <f t="shared" si="5"/>
        <v>-62.3</v>
      </c>
      <c r="E53" s="45" t="str">
        <f>V1pk*COS(B53*PI()/180)</f>
        <v>221.33</v>
      </c>
      <c r="F53" s="45" t="str">
        <f>V1pk*SIN((B53)*PI()/180)</f>
        <v>256.58</v>
      </c>
      <c r="G53" s="1"/>
      <c r="H53" s="45" t="str">
        <f>VnPk*COS(VnFrq/V1Frq*((B53+Vn_angle)*PI()/180))</f>
        <v>-16.33</v>
      </c>
      <c r="I53" s="45" t="str">
        <f>VnPk*SIN(VnFrq/V1Frq*((B53+Vn_angle)*PI()/180))</f>
        <v>-0.40</v>
      </c>
      <c r="K53" s="2" t="str">
        <f>IMREAL(IMDIV(COMPLEX(E53,F53,"j"),Z1_Lc))</f>
        <v>-63.35240746</v>
      </c>
      <c r="L53" s="2" t="str">
        <f>IMAGINARY(IMDIV(COMPLEX(E53,F53,"j"),Z1_Lc))</f>
        <v>54.6481625</v>
      </c>
      <c r="M53" s="2" t="str">
        <f>IMREAL(IMDIV(COMPLEX(H53,I53,"j"),Zn_Lc))</f>
        <v>1.088474672</v>
      </c>
      <c r="N53" s="2" t="str">
        <f>IMAGINARY(IMDIV(COMPLEX(H53,I53,"j"),Zn_Lc))</f>
        <v>-44.33954243</v>
      </c>
      <c r="O53" s="45" t="str">
        <f>IMREAL(IMPRODUCT(COMPLEX(K53,L53,"j"),Z1_L))</f>
        <v>0.00</v>
      </c>
      <c r="P53" s="45" t="str">
        <f>IMREAL(IMPRODUCT(COMPLEX(M53,N53,"j"),Zn_L))</f>
        <v>0.00</v>
      </c>
      <c r="Q53" s="45" t="str">
        <f t="shared" si="6"/>
        <v>0.00</v>
      </c>
      <c r="R53" s="50" t="str">
        <f t="shared" si="7"/>
        <v>221.3</v>
      </c>
      <c r="S53" s="50" t="str">
        <f t="shared" si="8"/>
        <v>-16.3</v>
      </c>
      <c r="T53" s="50" t="str">
        <f t="shared" si="9"/>
        <v>205.0</v>
      </c>
      <c r="V53" s="50" t="str">
        <f t="shared" si="10"/>
        <v>-12764.1</v>
      </c>
      <c r="W53" s="50" t="str">
        <f t="shared" si="11"/>
        <v>16000.5</v>
      </c>
    </row>
    <row r="54" ht="15.75" customHeight="1">
      <c r="A54" s="2">
        <v>36.0</v>
      </c>
      <c r="B54" s="51" t="str">
        <f>B53+angle_step</f>
        <v>50.625</v>
      </c>
      <c r="C54" s="57" t="str">
        <f t="shared" si="4"/>
        <v>199.3</v>
      </c>
      <c r="D54" s="57" t="str">
        <f t="shared" si="5"/>
        <v>-51.8</v>
      </c>
      <c r="E54" s="45" t="str">
        <f>V1pk*COS(B54*PI()/180)</f>
        <v>214.96</v>
      </c>
      <c r="F54" s="45" t="str">
        <f>V1pk*SIN((B54)*PI()/180)</f>
        <v>261.93</v>
      </c>
      <c r="G54" s="1"/>
      <c r="H54" s="45" t="str">
        <f>VnPk*COS(VnFrq/V1Frq*((B54+Vn_angle)*PI()/180))</f>
        <v>-15.63</v>
      </c>
      <c r="I54" s="45" t="str">
        <f>VnPk*SIN(VnFrq/V1Frq*((B54+Vn_angle)*PI()/180))</f>
        <v>-4.74</v>
      </c>
      <c r="K54" s="2" t="str">
        <f>IMREAL(IMDIV(COMPLEX(E54,F54,"j"),Z1_Lc))</f>
        <v>-64.67445994</v>
      </c>
      <c r="L54" s="2" t="str">
        <f>IMAGINARY(IMDIV(COMPLEX(E54,F54,"j"),Z1_Lc))</f>
        <v>53.07695758</v>
      </c>
      <c r="M54" s="2" t="str">
        <f>IMREAL(IMDIV(COMPLEX(H54,I54,"j"),Zn_Lc))</f>
        <v>12.87496746</v>
      </c>
      <c r="N54" s="2" t="str">
        <f>IMAGINARY(IMDIV(COMPLEX(H54,I54,"j"),Zn_Lc))</f>
        <v>-42.44307968</v>
      </c>
      <c r="O54" s="45" t="str">
        <f>IMREAL(IMPRODUCT(COMPLEX(K54,L54,"j"),Z1_L))</f>
        <v>0.00</v>
      </c>
      <c r="P54" s="45" t="str">
        <f>IMREAL(IMPRODUCT(COMPLEX(M54,N54,"j"),Zn_L))</f>
        <v>0.00</v>
      </c>
      <c r="Q54" s="45" t="str">
        <f t="shared" si="6"/>
        <v>0.00</v>
      </c>
      <c r="R54" s="50" t="str">
        <f t="shared" si="7"/>
        <v>215.0</v>
      </c>
      <c r="S54" s="50" t="str">
        <f t="shared" si="8"/>
        <v>-15.6</v>
      </c>
      <c r="T54" s="50" t="str">
        <f t="shared" si="9"/>
        <v>199.3</v>
      </c>
      <c r="V54" s="50" t="str">
        <f t="shared" si="10"/>
        <v>-10325.4</v>
      </c>
      <c r="W54" s="50" t="str">
        <f t="shared" si="11"/>
        <v>13813.5</v>
      </c>
    </row>
    <row r="55" ht="15.75" customHeight="1">
      <c r="A55" s="2">
        <v>37.0</v>
      </c>
      <c r="B55" s="51" t="str">
        <f>B54+angle_step</f>
        <v>52.031</v>
      </c>
      <c r="C55" s="57" t="str">
        <f t="shared" si="4"/>
        <v>194.7</v>
      </c>
      <c r="D55" s="57" t="str">
        <f t="shared" si="5"/>
        <v>-42.2</v>
      </c>
      <c r="E55" s="45" t="str">
        <f>V1pk*COS(B55*PI()/180)</f>
        <v>208.47</v>
      </c>
      <c r="F55" s="45" t="str">
        <f>V1pk*SIN((B55)*PI()/180)</f>
        <v>267.13</v>
      </c>
      <c r="G55" s="1"/>
      <c r="H55" s="45" t="str">
        <f>VnPk*COS(VnFrq/V1Frq*((B55+Vn_angle)*PI()/180))</f>
        <v>-13.80</v>
      </c>
      <c r="I55" s="45" t="str">
        <f>VnPk*SIN(VnFrq/V1Frq*((B55+Vn_angle)*PI()/180))</f>
        <v>-8.74</v>
      </c>
      <c r="K55" s="2" t="str">
        <f>IMREAL(IMDIV(COMPLEX(E55,F55,"j"),Z1_Lc))</f>
        <v>-65.95755495</v>
      </c>
      <c r="L55" s="2" t="str">
        <f>IMAGINARY(IMDIV(COMPLEX(E55,F55,"j"),Z1_Lc))</f>
        <v>51.47378109</v>
      </c>
      <c r="M55" s="2" t="str">
        <f>IMREAL(IMDIV(COMPLEX(H55,I55,"j"),Zn_Lc))</f>
        <v>23.72869631</v>
      </c>
      <c r="N55" s="2" t="str">
        <f>IMAGINARY(IMDIV(COMPLEX(H55,I55,"j"),Zn_Lc))</f>
        <v>-37.47170628</v>
      </c>
      <c r="O55" s="45" t="str">
        <f>IMREAL(IMPRODUCT(COMPLEX(K55,L55,"j"),Z1_L))</f>
        <v>0.00</v>
      </c>
      <c r="P55" s="45" t="str">
        <f>IMREAL(IMPRODUCT(COMPLEX(M55,N55,"j"),Zn_L))</f>
        <v>0.00</v>
      </c>
      <c r="Q55" s="45" t="str">
        <f t="shared" si="6"/>
        <v>0.00</v>
      </c>
      <c r="R55" s="50" t="str">
        <f t="shared" si="7"/>
        <v>208.5</v>
      </c>
      <c r="S55" s="50" t="str">
        <f t="shared" si="8"/>
        <v>-13.8</v>
      </c>
      <c r="T55" s="50" t="str">
        <f t="shared" si="9"/>
        <v>194.7</v>
      </c>
      <c r="V55" s="50" t="str">
        <f t="shared" si="10"/>
        <v>-8220.8</v>
      </c>
      <c r="W55" s="50" t="str">
        <f t="shared" si="11"/>
        <v>11649.4</v>
      </c>
    </row>
    <row r="56" ht="15.75" customHeight="1">
      <c r="A56" s="2">
        <v>38.0</v>
      </c>
      <c r="B56" s="51" t="str">
        <f>B55+angle_step</f>
        <v>53.438</v>
      </c>
      <c r="C56" s="57" t="str">
        <f t="shared" si="4"/>
        <v>190.9</v>
      </c>
      <c r="D56" s="57" t="str">
        <f t="shared" si="5"/>
        <v>-34.3</v>
      </c>
      <c r="E56" s="45" t="str">
        <f>V1pk*COS(B56*PI()/180)</f>
        <v>201.85</v>
      </c>
      <c r="F56" s="45" t="str">
        <f>V1pk*SIN((B56)*PI()/180)</f>
        <v>272.16</v>
      </c>
      <c r="G56" s="1"/>
      <c r="H56" s="45" t="str">
        <f>VnPk*COS(VnFrq/V1Frq*((B56+Vn_angle)*PI()/180))</f>
        <v>-10.97</v>
      </c>
      <c r="I56" s="45" t="str">
        <f>VnPk*SIN(VnFrq/V1Frq*((B56+Vn_angle)*PI()/180))</f>
        <v>-12.10</v>
      </c>
      <c r="K56" s="2" t="str">
        <f>IMREAL(IMDIV(COMPLEX(E56,F56,"j"),Z1_Lc))</f>
        <v>-67.20091959</v>
      </c>
      <c r="L56" s="2" t="str">
        <f>IMAGINARY(IMDIV(COMPLEX(E56,F56,"j"),Z1_Lc))</f>
        <v>49.83959872</v>
      </c>
      <c r="M56" s="2" t="str">
        <f>IMREAL(IMDIV(COMPLEX(H56,I56,"j"),Zn_Lc))</f>
        <v>32.86333168</v>
      </c>
      <c r="N56" s="2" t="str">
        <f>IMAGINARY(IMDIV(COMPLEX(H56,I56,"j"),Zn_Lc))</f>
        <v>-29.78558763</v>
      </c>
      <c r="O56" s="45" t="str">
        <f>IMREAL(IMPRODUCT(COMPLEX(K56,L56,"j"),Z1_L))</f>
        <v>0.00</v>
      </c>
      <c r="P56" s="45" t="str">
        <f>IMREAL(IMPRODUCT(COMPLEX(M56,N56,"j"),Zn_L))</f>
        <v>0.00</v>
      </c>
      <c r="Q56" s="45" t="str">
        <f t="shared" si="6"/>
        <v>0.00</v>
      </c>
      <c r="R56" s="50" t="str">
        <f t="shared" si="7"/>
        <v>201.9</v>
      </c>
      <c r="S56" s="50" t="str">
        <f t="shared" si="8"/>
        <v>-11.0</v>
      </c>
      <c r="T56" s="50" t="str">
        <f t="shared" si="9"/>
        <v>190.9</v>
      </c>
      <c r="V56" s="50" t="str">
        <f t="shared" si="10"/>
        <v>-6554.5</v>
      </c>
      <c r="W56" s="50" t="str">
        <f t="shared" si="11"/>
        <v>9760.9</v>
      </c>
    </row>
    <row r="57" ht="15.75" customHeight="1">
      <c r="A57" s="2">
        <v>39.0</v>
      </c>
      <c r="B57" s="51" t="str">
        <f>B56+angle_step</f>
        <v>54.844</v>
      </c>
      <c r="C57" s="57" t="str">
        <f t="shared" si="4"/>
        <v>187.8</v>
      </c>
      <c r="D57" s="57" t="str">
        <f t="shared" si="5"/>
        <v>-28.8</v>
      </c>
      <c r="E57" s="45" t="str">
        <f>V1pk*COS(B57*PI()/180)</f>
        <v>195.11</v>
      </c>
      <c r="F57" s="45" t="str">
        <f>V1pk*SIN((B57)*PI()/180)</f>
        <v>277.04</v>
      </c>
      <c r="G57" s="1"/>
      <c r="H57" s="45" t="str">
        <f>VnPk*COS(VnFrq/V1Frq*((B57+Vn_angle)*PI()/180))</f>
        <v>-7.34</v>
      </c>
      <c r="I57" s="45" t="str">
        <f>VnPk*SIN(VnFrq/V1Frq*((B57+Vn_angle)*PI()/180))</f>
        <v>-14.59</v>
      </c>
      <c r="K57" s="2" t="str">
        <f>IMREAL(IMDIV(COMPLEX(E57,F57,"j"),Z1_Lc))</f>
        <v>-68.40380491</v>
      </c>
      <c r="L57" s="2" t="str">
        <f>IMAGINARY(IMDIV(COMPLEX(E57,F57,"j"),Z1_Lc))</f>
        <v>48.17539484</v>
      </c>
      <c r="M57" s="2" t="str">
        <f>IMREAL(IMDIV(COMPLEX(H57,I57,"j"),Zn_Lc))</f>
        <v>39.61708873</v>
      </c>
      <c r="N57" s="2" t="str">
        <f>IMAGINARY(IMDIV(COMPLEX(H57,I57,"j"),Zn_Lc))</f>
        <v>-19.94156665</v>
      </c>
      <c r="O57" s="45" t="str">
        <f>IMREAL(IMPRODUCT(COMPLEX(K57,L57,"j"),Z1_L))</f>
        <v>0.00</v>
      </c>
      <c r="P57" s="45" t="str">
        <f>IMREAL(IMPRODUCT(COMPLEX(M57,N57,"j"),Zn_L))</f>
        <v>0.00</v>
      </c>
      <c r="Q57" s="45" t="str">
        <f t="shared" si="6"/>
        <v>0.00</v>
      </c>
      <c r="R57" s="50" t="str">
        <f t="shared" si="7"/>
        <v>195.1</v>
      </c>
      <c r="S57" s="50" t="str">
        <f t="shared" si="8"/>
        <v>-7.3</v>
      </c>
      <c r="T57" s="50" t="str">
        <f t="shared" si="9"/>
        <v>187.8</v>
      </c>
      <c r="V57" s="50" t="str">
        <f t="shared" si="10"/>
        <v>-5405.2</v>
      </c>
      <c r="W57" s="50" t="str">
        <f t="shared" si="11"/>
        <v>8394.8</v>
      </c>
    </row>
    <row r="58" ht="15.75" customHeight="1">
      <c r="A58" s="2">
        <v>40.0</v>
      </c>
      <c r="B58" s="51" t="str">
        <f>B57+angle_step</f>
        <v>56.250</v>
      </c>
      <c r="C58" s="57" t="str">
        <f t="shared" si="4"/>
        <v>185.1</v>
      </c>
      <c r="D58" s="57" t="str">
        <f t="shared" si="5"/>
        <v>-26.1</v>
      </c>
      <c r="E58" s="45" t="str">
        <f>V1pk*COS(B58*PI()/180)</f>
        <v>188.25</v>
      </c>
      <c r="F58" s="45" t="str">
        <f>V1pk*SIN((B58)*PI()/180)</f>
        <v>281.74</v>
      </c>
      <c r="G58" s="1"/>
      <c r="H58" s="45" t="str">
        <f>VnPk*COS(VnFrq/V1Frq*((B58+Vn_angle)*PI()/180))</f>
        <v>-3.19</v>
      </c>
      <c r="I58" s="45" t="str">
        <f>VnPk*SIN(VnFrq/V1Frq*((B58+Vn_angle)*PI()/180))</f>
        <v>-16.02</v>
      </c>
      <c r="K58" s="2" t="str">
        <f>IMREAL(IMDIV(COMPLEX(E58,F58,"j"),Z1_Lc))</f>
        <v>-69.56548634</v>
      </c>
      <c r="L58" s="2" t="str">
        <f>IMAGINARY(IMDIV(COMPLEX(E58,F58,"j"),Z1_Lc))</f>
        <v>46.48217191</v>
      </c>
      <c r="M58" s="2" t="str">
        <f>IMREAL(IMDIV(COMPLEX(H58,I58,"j"),Zn_Lc))</f>
        <v>43.50067214</v>
      </c>
      <c r="N58" s="2" t="str">
        <f>IMAGINARY(IMDIV(COMPLEX(H58,I58,"j"),Zn_Lc))</f>
        <v>-8.652821678</v>
      </c>
      <c r="O58" s="45" t="str">
        <f>IMREAL(IMPRODUCT(COMPLEX(K58,L58,"j"),Z1_L))</f>
        <v>0.00</v>
      </c>
      <c r="P58" s="45" t="str">
        <f>IMREAL(IMPRODUCT(COMPLEX(M58,N58,"j"),Zn_L))</f>
        <v>0.00</v>
      </c>
      <c r="Q58" s="45" t="str">
        <f t="shared" si="6"/>
        <v>0.00</v>
      </c>
      <c r="R58" s="50" t="str">
        <f t="shared" si="7"/>
        <v>188.3</v>
      </c>
      <c r="S58" s="50" t="str">
        <f t="shared" si="8"/>
        <v>-3.2</v>
      </c>
      <c r="T58" s="50" t="str">
        <f t="shared" si="9"/>
        <v>185.1</v>
      </c>
      <c r="V58" s="50" t="str">
        <f t="shared" si="10"/>
        <v>-4823.7</v>
      </c>
      <c r="W58" s="50" t="str">
        <f t="shared" si="11"/>
        <v>7761.0</v>
      </c>
    </row>
    <row r="59" ht="15.75" customHeight="1">
      <c r="A59" s="2">
        <v>41.0</v>
      </c>
      <c r="B59" s="51" t="str">
        <f>B58+angle_step</f>
        <v>57.656</v>
      </c>
      <c r="C59" s="57" t="str">
        <f t="shared" si="4"/>
        <v>182.5</v>
      </c>
      <c r="D59" s="57" t="str">
        <f t="shared" si="5"/>
        <v>-26.5</v>
      </c>
      <c r="E59" s="45" t="str">
        <f>V1pk*COS(B59*PI()/180)</f>
        <v>181.28</v>
      </c>
      <c r="F59" s="45" t="str">
        <f>V1pk*SIN((B59)*PI()/180)</f>
        <v>286.28</v>
      </c>
      <c r="G59" s="1"/>
      <c r="H59" s="45" t="str">
        <f>VnPk*COS(VnFrq/V1Frq*((B59+Vn_angle)*PI()/180))</f>
        <v>1.20</v>
      </c>
      <c r="I59" s="45" t="str">
        <f>VnPk*SIN(VnFrq/V1Frq*((B59+Vn_angle)*PI()/180))</f>
        <v>-16.29</v>
      </c>
      <c r="K59" s="2" t="str">
        <f>IMREAL(IMDIV(COMPLEX(E59,F59,"j"),Z1_Lc))</f>
        <v>-70.68526412</v>
      </c>
      <c r="L59" s="2" t="str">
        <f>IMAGINARY(IMDIV(COMPLEX(E59,F59,"j"),Z1_Lc))</f>
        <v>44.76094985</v>
      </c>
      <c r="M59" s="2" t="str">
        <f>IMREAL(IMDIV(COMPLEX(H59,I59,"j"),Zn_Lc))</f>
        <v>44.23272459</v>
      </c>
      <c r="N59" s="2" t="str">
        <f>IMAGINARY(IMDIV(COMPLEX(H59,I59,"j"),Zn_Lc))</f>
        <v>3.262801784</v>
      </c>
      <c r="O59" s="45" t="str">
        <f>IMREAL(IMPRODUCT(COMPLEX(K59,L59,"j"),Z1_L))</f>
        <v>0.00</v>
      </c>
      <c r="P59" s="45" t="str">
        <f>IMREAL(IMPRODUCT(COMPLEX(M59,N59,"j"),Zn_L))</f>
        <v>0.00</v>
      </c>
      <c r="Q59" s="45" t="str">
        <f t="shared" si="6"/>
        <v>0.00</v>
      </c>
      <c r="R59" s="50" t="str">
        <f t="shared" si="7"/>
        <v>181.3</v>
      </c>
      <c r="S59" s="50" t="str">
        <f t="shared" si="8"/>
        <v>1.2</v>
      </c>
      <c r="T59" s="50" t="str">
        <f t="shared" si="9"/>
        <v>182.5</v>
      </c>
      <c r="V59" s="50" t="str">
        <f t="shared" si="10"/>
        <v>-4827.1</v>
      </c>
      <c r="W59" s="50" t="str">
        <f t="shared" si="11"/>
        <v>8003.5</v>
      </c>
    </row>
    <row r="60" ht="15.75" customHeight="1">
      <c r="A60" s="2">
        <v>42.0</v>
      </c>
      <c r="B60" s="51" t="str">
        <f>B59+angle_step</f>
        <v>59.063</v>
      </c>
      <c r="C60" s="57" t="str">
        <f t="shared" si="4"/>
        <v>179.7</v>
      </c>
      <c r="D60" s="57" t="str">
        <f t="shared" si="5"/>
        <v>-30.0</v>
      </c>
      <c r="E60" s="45" t="str">
        <f>V1pk*COS(B60*PI()/180)</f>
        <v>174.20</v>
      </c>
      <c r="F60" s="45" t="str">
        <f>V1pk*SIN((B60)*PI()/180)</f>
        <v>290.64</v>
      </c>
      <c r="G60" s="1"/>
      <c r="H60" s="45" t="str">
        <f>VnPk*COS(VnFrq/V1Frq*((B60+Vn_angle)*PI()/180))</f>
        <v>5.50</v>
      </c>
      <c r="I60" s="45" t="str">
        <f>VnPk*SIN(VnFrq/V1Frq*((B60+Vn_angle)*PI()/180))</f>
        <v>-15.38</v>
      </c>
      <c r="K60" s="2" t="str">
        <f>IMREAL(IMDIV(COMPLEX(E60,F60,"j"),Z1_Lc))</f>
        <v>-71.76246374</v>
      </c>
      <c r="L60" s="2" t="str">
        <f>IMAGINARY(IMDIV(COMPLEX(E60,F60,"j"),Z1_Lc))</f>
        <v>43.01276547</v>
      </c>
      <c r="M60" s="2" t="str">
        <f>IMREAL(IMDIV(COMPLEX(H60,I60,"j"),Zn_Lc))</f>
        <v>41.76021042</v>
      </c>
      <c r="N60" s="2" t="str">
        <f>IMAGINARY(IMDIV(COMPLEX(H60,I60,"j"),Zn_Lc))</f>
        <v>14.94204221</v>
      </c>
      <c r="O60" s="45" t="str">
        <f>IMREAL(IMPRODUCT(COMPLEX(K60,L60,"j"),Z1_L))</f>
        <v>0.00</v>
      </c>
      <c r="P60" s="45" t="str">
        <f>IMREAL(IMPRODUCT(COMPLEX(M60,N60,"j"),Zn_L))</f>
        <v>0.00</v>
      </c>
      <c r="Q60" s="45" t="str">
        <f t="shared" si="6"/>
        <v>0.00</v>
      </c>
      <c r="R60" s="50" t="str">
        <f t="shared" si="7"/>
        <v>174.2</v>
      </c>
      <c r="S60" s="50" t="str">
        <f t="shared" si="8"/>
        <v>5.5</v>
      </c>
      <c r="T60" s="50" t="str">
        <f t="shared" si="9"/>
        <v>179.7</v>
      </c>
      <c r="V60" s="50" t="str">
        <f t="shared" si="10"/>
        <v>-5391.5</v>
      </c>
      <c r="W60" s="50" t="str">
        <f t="shared" si="11"/>
        <v>9181.1</v>
      </c>
    </row>
    <row r="61" ht="15.75" customHeight="1">
      <c r="A61" s="2">
        <v>43.0</v>
      </c>
      <c r="B61" s="51" t="str">
        <f>B60+angle_step</f>
        <v>60.469</v>
      </c>
      <c r="C61" s="57" t="str">
        <f t="shared" si="4"/>
        <v>176.4</v>
      </c>
      <c r="D61" s="57" t="str">
        <f t="shared" si="5"/>
        <v>-36.5</v>
      </c>
      <c r="E61" s="45" t="str">
        <f>V1pk*COS(B61*PI()/180)</f>
        <v>167.02</v>
      </c>
      <c r="F61" s="45" t="str">
        <f>V1pk*SIN((B61)*PI()/180)</f>
        <v>294.83</v>
      </c>
      <c r="G61" s="1"/>
      <c r="H61" s="45" t="str">
        <f>VnPk*COS(VnFrq/V1Frq*((B61+Vn_angle)*PI()/180))</f>
        <v>9.40</v>
      </c>
      <c r="I61" s="45" t="str">
        <f>VnPk*SIN(VnFrq/V1Frq*((B61+Vn_angle)*PI()/180))</f>
        <v>-13.35</v>
      </c>
      <c r="K61" s="2" t="str">
        <f>IMREAL(IMDIV(COMPLEX(E61,F61,"j"),Z1_Lc))</f>
        <v>-72.79643633</v>
      </c>
      <c r="L61" s="2" t="str">
        <f>IMAGINARY(IMDIV(COMPLEX(E61,F61,"j"),Z1_Lc))</f>
        <v>41.23867181</v>
      </c>
      <c r="M61" s="2" t="str">
        <f>IMREAL(IMDIV(COMPLEX(H61,I61,"j"),Zn_Lc))</f>
        <v>36.26225803</v>
      </c>
      <c r="N61" s="2" t="str">
        <f>IMAGINARY(IMDIV(COMPLEX(H61,I61,"j"),Zn_Lc))</f>
        <v>25.53876353</v>
      </c>
      <c r="O61" s="45" t="str">
        <f>IMREAL(IMPRODUCT(COMPLEX(K61,L61,"j"),Z1_L))</f>
        <v>0.00</v>
      </c>
      <c r="P61" s="45" t="str">
        <f>IMREAL(IMPRODUCT(COMPLEX(M61,N61,"j"),Zn_L))</f>
        <v>0.00</v>
      </c>
      <c r="Q61" s="45" t="str">
        <f t="shared" si="6"/>
        <v>0.00</v>
      </c>
      <c r="R61" s="50" t="str">
        <f t="shared" si="7"/>
        <v>167.0</v>
      </c>
      <c r="S61" s="50" t="str">
        <f t="shared" si="8"/>
        <v>9.4</v>
      </c>
      <c r="T61" s="50" t="str">
        <f t="shared" si="9"/>
        <v>176.4</v>
      </c>
      <c r="V61" s="50" t="str">
        <f t="shared" si="10"/>
        <v>-6445.3</v>
      </c>
      <c r="W61" s="50" t="str">
        <f t="shared" si="11"/>
        <v>11259.0</v>
      </c>
    </row>
    <row r="62" ht="15.75" customHeight="1">
      <c r="A62" s="2">
        <v>44.0</v>
      </c>
      <c r="B62" s="51" t="str">
        <f>B61+angle_step</f>
        <v>61.875</v>
      </c>
      <c r="C62" s="57" t="str">
        <f t="shared" si="4"/>
        <v>172.4</v>
      </c>
      <c r="D62" s="57" t="str">
        <f t="shared" si="5"/>
        <v>-45.6</v>
      </c>
      <c r="E62" s="45" t="str">
        <f>V1pk*COS(B62*PI()/180)</f>
        <v>159.73</v>
      </c>
      <c r="F62" s="45" t="str">
        <f>V1pk*SIN((B62)*PI()/180)</f>
        <v>298.84</v>
      </c>
      <c r="G62" s="1"/>
      <c r="H62" s="45" t="str">
        <f>VnPk*COS(VnFrq/V1Frq*((B62+Vn_angle)*PI()/180))</f>
        <v>12.62</v>
      </c>
      <c r="I62" s="45" t="str">
        <f>VnPk*SIN(VnFrq/V1Frq*((B62+Vn_angle)*PI()/180))</f>
        <v>-10.36</v>
      </c>
      <c r="K62" s="2" t="str">
        <f>IMREAL(IMDIV(COMPLEX(E62,F62,"j"),Z1_Lc))</f>
        <v>-73.78655907</v>
      </c>
      <c r="L62" s="2" t="str">
        <f>IMAGINARY(IMDIV(COMPLEX(E62,F62,"j"),Z1_Lc))</f>
        <v>39.43973751</v>
      </c>
      <c r="M62" s="2" t="str">
        <f>IMREAL(IMDIV(COMPLEX(H62,I62,"j"),Zn_Lc))</f>
        <v>28.13718233</v>
      </c>
      <c r="N62" s="2" t="str">
        <f>IMAGINARY(IMDIV(COMPLEX(H62,I62,"j"),Zn_Lc))</f>
        <v>34.28525587</v>
      </c>
      <c r="O62" s="45" t="str">
        <f>IMREAL(IMPRODUCT(COMPLEX(K62,L62,"j"),Z1_L))</f>
        <v>0.00</v>
      </c>
      <c r="P62" s="45" t="str">
        <f>IMREAL(IMPRODUCT(COMPLEX(M62,N62,"j"),Zn_L))</f>
        <v>0.00</v>
      </c>
      <c r="Q62" s="45" t="str">
        <f t="shared" si="6"/>
        <v>0.00</v>
      </c>
      <c r="R62" s="50" t="str">
        <f t="shared" si="7"/>
        <v>159.7</v>
      </c>
      <c r="S62" s="50" t="str">
        <f t="shared" si="8"/>
        <v>12.6</v>
      </c>
      <c r="T62" s="50" t="str">
        <f t="shared" si="9"/>
        <v>172.4</v>
      </c>
      <c r="V62" s="50" t="str">
        <f t="shared" si="10"/>
        <v>-7867.9</v>
      </c>
      <c r="W62" s="50" t="str">
        <f t="shared" si="11"/>
        <v>14114.6</v>
      </c>
    </row>
    <row r="63" ht="15.75" customHeight="1">
      <c r="A63" s="2">
        <v>45.0</v>
      </c>
      <c r="B63" s="51" t="str">
        <f>B62+angle_step</f>
        <v>63.281</v>
      </c>
      <c r="C63" s="57" t="str">
        <f t="shared" si="4"/>
        <v>167.3</v>
      </c>
      <c r="D63" s="57" t="str">
        <f t="shared" si="5"/>
        <v>-56.8</v>
      </c>
      <c r="E63" s="45" t="str">
        <f>V1pk*COS(B63*PI()/180)</f>
        <v>152.35</v>
      </c>
      <c r="F63" s="45" t="str">
        <f>V1pk*SIN((B63)*PI()/180)</f>
        <v>302.67</v>
      </c>
      <c r="G63" s="1"/>
      <c r="H63" s="45" t="str">
        <f>VnPk*COS(VnFrq/V1Frq*((B63+Vn_angle)*PI()/180))</f>
        <v>14.93</v>
      </c>
      <c r="I63" s="45" t="str">
        <f>VnPk*SIN(VnFrq/V1Frq*((B63+Vn_angle)*PI()/180))</f>
        <v>-6.62</v>
      </c>
      <c r="K63" s="2" t="str">
        <f>IMREAL(IMDIV(COMPLEX(E63,F63,"j"),Z1_Lc))</f>
        <v>-74.73223555</v>
      </c>
      <c r="L63" s="2" t="str">
        <f>IMAGINARY(IMDIV(COMPLEX(E63,F63,"j"),Z1_Lc))</f>
        <v>37.61704619</v>
      </c>
      <c r="M63" s="2" t="str">
        <f>IMREAL(IMDIV(COMPLEX(H63,I63,"j"),Zn_Lc))</f>
        <v>17.97362776</v>
      </c>
      <c r="N63" s="2" t="str">
        <f>IMAGINARY(IMDIV(COMPLEX(H63,I63,"j"),Zn_Lc))</f>
        <v>40.54785451</v>
      </c>
      <c r="O63" s="45" t="str">
        <f>IMREAL(IMPRODUCT(COMPLEX(K63,L63,"j"),Z1_L))</f>
        <v>0.00</v>
      </c>
      <c r="P63" s="45" t="str">
        <f>IMREAL(IMPRODUCT(COMPLEX(M63,N63,"j"),Zn_L))</f>
        <v>0.00</v>
      </c>
      <c r="Q63" s="45" t="str">
        <f t="shared" si="6"/>
        <v>0.00</v>
      </c>
      <c r="R63" s="50" t="str">
        <f t="shared" si="7"/>
        <v>152.3</v>
      </c>
      <c r="S63" s="50" t="str">
        <f t="shared" si="8"/>
        <v>14.9</v>
      </c>
      <c r="T63" s="50" t="str">
        <f t="shared" si="9"/>
        <v>167.3</v>
      </c>
      <c r="V63" s="50" t="str">
        <f t="shared" si="10"/>
        <v>-9494.5</v>
      </c>
      <c r="W63" s="50" t="str">
        <f t="shared" si="11"/>
        <v>17554.5</v>
      </c>
    </row>
    <row r="64" ht="15.75" customHeight="1">
      <c r="A64" s="2">
        <v>46.0</v>
      </c>
      <c r="B64" s="51" t="str">
        <f>B63+angle_step</f>
        <v>64.688</v>
      </c>
      <c r="C64" s="57" t="str">
        <f t="shared" si="4"/>
        <v>161.0</v>
      </c>
      <c r="D64" s="57" t="str">
        <f t="shared" si="5"/>
        <v>-69.1</v>
      </c>
      <c r="E64" s="45" t="str">
        <f>V1pk*COS(B64*PI()/180)</f>
        <v>144.88</v>
      </c>
      <c r="F64" s="45" t="str">
        <f>V1pk*SIN((B64)*PI()/180)</f>
        <v>306.31</v>
      </c>
      <c r="G64" s="1"/>
      <c r="H64" s="45" t="str">
        <f>VnPk*COS(VnFrq/V1Frq*((B64+Vn_angle)*PI()/180))</f>
        <v>16.15</v>
      </c>
      <c r="I64" s="45" t="str">
        <f>VnPk*SIN(VnFrq/V1Frq*((B64+Vn_angle)*PI()/180))</f>
        <v>-2.40</v>
      </c>
      <c r="K64" s="2" t="str">
        <f>IMREAL(IMDIV(COMPLEX(E64,F64,"j"),Z1_Lc))</f>
        <v>-75.63289613</v>
      </c>
      <c r="L64" s="2" t="str">
        <f>IMAGINARY(IMDIV(COMPLEX(E64,F64,"j"),Z1_Lc))</f>
        <v>35.77169577</v>
      </c>
      <c r="M64" s="2" t="str">
        <f>IMREAL(IMDIV(COMPLEX(H64,I64,"j"),Zn_Lc))</f>
        <v>6.507922162</v>
      </c>
      <c r="N64" s="2" t="str">
        <f>IMAGINARY(IMDIV(COMPLEX(H64,I64,"j"),Zn_Lc))</f>
        <v>43.87284751</v>
      </c>
      <c r="O64" s="45" t="str">
        <f>IMREAL(IMPRODUCT(COMPLEX(K64,L64,"j"),Z1_L))</f>
        <v>0.00</v>
      </c>
      <c r="P64" s="45" t="str">
        <f>IMREAL(IMPRODUCT(COMPLEX(M64,N64,"j"),Zn_L))</f>
        <v>0.00</v>
      </c>
      <c r="Q64" s="45" t="str">
        <f t="shared" si="6"/>
        <v>0.00</v>
      </c>
      <c r="R64" s="50" t="str">
        <f t="shared" si="7"/>
        <v>144.9</v>
      </c>
      <c r="S64" s="50" t="str">
        <f t="shared" si="8"/>
        <v>16.2</v>
      </c>
      <c r="T64" s="50" t="str">
        <f t="shared" si="9"/>
        <v>161.0</v>
      </c>
      <c r="V64" s="50" t="str">
        <f t="shared" si="10"/>
        <v>-11131.1</v>
      </c>
      <c r="W64" s="50" t="str">
        <f t="shared" si="11"/>
        <v>21339.5</v>
      </c>
    </row>
    <row r="65" ht="15.75" customHeight="1">
      <c r="A65" s="2">
        <v>47.0</v>
      </c>
      <c r="B65" s="51" t="str">
        <f>B64+angle_step</f>
        <v>66.094</v>
      </c>
      <c r="C65" s="57" t="str">
        <f t="shared" si="4"/>
        <v>153.5</v>
      </c>
      <c r="D65" s="57" t="str">
        <f t="shared" si="5"/>
        <v>-81.9</v>
      </c>
      <c r="E65" s="45" t="str">
        <f>V1pk*COS(B65*PI()/180)</f>
        <v>137.31</v>
      </c>
      <c r="F65" s="45" t="str">
        <f>V1pk*SIN((B65)*PI()/180)</f>
        <v>309.78</v>
      </c>
      <c r="G65" s="1"/>
      <c r="H65" s="45" t="str">
        <f>VnPk*COS(VnFrq/V1Frq*((B65+Vn_angle)*PI()/180))</f>
        <v>16.21</v>
      </c>
      <c r="I65" s="45" t="str">
        <f>VnPk*SIN(VnFrq/V1Frq*((B65+Vn_angle)*PI()/180))</f>
        <v>2.00</v>
      </c>
      <c r="K65" s="2" t="str">
        <f>IMREAL(IMDIV(COMPLEX(E65,F65,"j"),Z1_Lc))</f>
        <v>-76.48799827</v>
      </c>
      <c r="L65" s="2" t="str">
        <f>IMAGINARY(IMDIV(COMPLEX(E65,F65,"j"),Z1_Lc))</f>
        <v>33.90479781</v>
      </c>
      <c r="M65" s="2" t="str">
        <f>IMREAL(IMDIV(COMPLEX(H65,I65,"j"),Zn_Lc))</f>
        <v>-5.429268521</v>
      </c>
      <c r="N65" s="2" t="str">
        <f>IMAGINARY(IMDIV(COMPLEX(H65,I65,"j"),Zn_Lc))</f>
        <v>44.01934624</v>
      </c>
      <c r="O65" s="45" t="str">
        <f>IMREAL(IMPRODUCT(COMPLEX(K65,L65,"j"),Z1_L))</f>
        <v>0.00</v>
      </c>
      <c r="P65" s="45" t="str">
        <f>IMREAL(IMPRODUCT(COMPLEX(M65,N65,"j"),Zn_L))</f>
        <v>0.00</v>
      </c>
      <c r="Q65" s="45" t="str">
        <f t="shared" si="6"/>
        <v>0.00</v>
      </c>
      <c r="R65" s="50" t="str">
        <f t="shared" si="7"/>
        <v>137.3</v>
      </c>
      <c r="S65" s="50" t="str">
        <f t="shared" si="8"/>
        <v>16.2</v>
      </c>
      <c r="T65" s="50" t="str">
        <f t="shared" si="9"/>
        <v>153.5</v>
      </c>
      <c r="V65" s="50" t="str">
        <f t="shared" si="10"/>
        <v>-12576.1</v>
      </c>
      <c r="W65" s="50" t="str">
        <f t="shared" si="11"/>
        <v>25212.3</v>
      </c>
    </row>
    <row r="66" ht="15.75" customHeight="1">
      <c r="A66" s="2">
        <v>48.0</v>
      </c>
      <c r="B66" s="51" t="str">
        <f>B65+angle_step</f>
        <v>67.500</v>
      </c>
      <c r="C66" s="57" t="str">
        <f t="shared" si="4"/>
        <v>144.8</v>
      </c>
      <c r="D66" s="57" t="str">
        <f t="shared" si="5"/>
        <v>-94.3</v>
      </c>
      <c r="E66" s="45" t="str">
        <f>V1pk*COS(B66*PI()/180)</f>
        <v>129.67</v>
      </c>
      <c r="F66" s="45" t="str">
        <f>V1pk*SIN((B66)*PI()/180)</f>
        <v>313.05</v>
      </c>
      <c r="G66" s="1"/>
      <c r="H66" s="45" t="str">
        <f>VnPk*COS(VnFrq/V1Frq*((B66+Vn_angle)*PI()/180))</f>
        <v>15.09</v>
      </c>
      <c r="I66" s="45" t="str">
        <f>VnPk*SIN(VnFrq/V1Frq*((B66+Vn_angle)*PI()/180))</f>
        <v>6.25</v>
      </c>
      <c r="K66" s="2" t="str">
        <f>IMREAL(IMDIV(COMPLEX(E66,F66,"j"),Z1_Lc))</f>
        <v>-77.29702691</v>
      </c>
      <c r="L66" s="2" t="str">
        <f>IMAGINARY(IMDIV(COMPLEX(E66,F66,"j"),Z1_Lc))</f>
        <v>32.01747688</v>
      </c>
      <c r="M66" s="2" t="str">
        <f>IMREAL(IMDIV(COMPLEX(H66,I66,"j"),Zn_Lc))</f>
        <v>-16.97312027</v>
      </c>
      <c r="N66" s="2" t="str">
        <f>IMAGINARY(IMDIV(COMPLEX(H66,I66,"j"),Zn_Lc))</f>
        <v>40.97673716</v>
      </c>
      <c r="O66" s="45" t="str">
        <f>IMREAL(IMPRODUCT(COMPLEX(K66,L66,"j"),Z1_L))</f>
        <v>0.00</v>
      </c>
      <c r="P66" s="45" t="str">
        <f>IMREAL(IMPRODUCT(COMPLEX(M66,N66,"j"),Zn_L))</f>
        <v>0.00</v>
      </c>
      <c r="Q66" s="45" t="str">
        <f t="shared" si="6"/>
        <v>0.00</v>
      </c>
      <c r="R66" s="50" t="str">
        <f t="shared" si="7"/>
        <v>129.7</v>
      </c>
      <c r="S66" s="50" t="str">
        <f t="shared" si="8"/>
        <v>15.1</v>
      </c>
      <c r="T66" s="50" t="str">
        <f t="shared" si="9"/>
        <v>144.8</v>
      </c>
      <c r="V66" s="50" t="str">
        <f t="shared" si="10"/>
        <v>-13646.3</v>
      </c>
      <c r="W66" s="50" t="str">
        <f t="shared" si="11"/>
        <v>28922.4</v>
      </c>
    </row>
    <row r="67" ht="15.75" customHeight="1">
      <c r="A67" s="2">
        <v>49.0</v>
      </c>
      <c r="B67" s="51" t="str">
        <f>B66+angle_step</f>
        <v>68.906</v>
      </c>
      <c r="C67" s="57" t="str">
        <f t="shared" si="4"/>
        <v>134.8</v>
      </c>
      <c r="D67" s="57" t="str">
        <f t="shared" si="5"/>
        <v>-105.3</v>
      </c>
      <c r="E67" s="45" t="str">
        <f>V1pk*COS(B67*PI()/180)</f>
        <v>121.95</v>
      </c>
      <c r="F67" s="45" t="str">
        <f>V1pk*SIN((B67)*PI()/180)</f>
        <v>316.14</v>
      </c>
      <c r="G67" s="1"/>
      <c r="H67" s="45" t="str">
        <f>VnPk*COS(VnFrq/V1Frq*((B67+Vn_angle)*PI()/180))</f>
        <v>12.87</v>
      </c>
      <c r="I67" s="45" t="str">
        <f>VnPk*SIN(VnFrq/V1Frq*((B67+Vn_angle)*PI()/180))</f>
        <v>10.05</v>
      </c>
      <c r="K67" s="2" t="str">
        <f>IMREAL(IMDIV(COMPLEX(E67,F67,"j"),Z1_Lc))</f>
        <v>-78.05949471</v>
      </c>
      <c r="L67" s="2" t="str">
        <f>IMAGINARY(IMDIV(COMPLEX(E67,F67,"j"),Z1_Lc))</f>
        <v>30.11086981</v>
      </c>
      <c r="M67" s="2" t="str">
        <f>IMREAL(IMDIV(COMPLEX(H67,I67,"j"),Zn_Lc))</f>
        <v>-27.28730564</v>
      </c>
      <c r="N67" s="2" t="str">
        <f>IMAGINARY(IMDIV(COMPLEX(H67,I67,"j"),Zn_Lc))</f>
        <v>34.96545082</v>
      </c>
      <c r="O67" s="45" t="str">
        <f>IMREAL(IMPRODUCT(COMPLEX(K67,L67,"j"),Z1_L))</f>
        <v>0.00</v>
      </c>
      <c r="P67" s="45" t="str">
        <f>IMREAL(IMPRODUCT(COMPLEX(M67,N67,"j"),Zn_L))</f>
        <v>0.00</v>
      </c>
      <c r="Q67" s="45" t="str">
        <f t="shared" si="6"/>
        <v>0.00</v>
      </c>
      <c r="R67" s="50" t="str">
        <f t="shared" si="7"/>
        <v>121.9</v>
      </c>
      <c r="S67" s="50" t="str">
        <f t="shared" si="8"/>
        <v>12.9</v>
      </c>
      <c r="T67" s="50" t="str">
        <f t="shared" si="9"/>
        <v>134.8</v>
      </c>
      <c r="V67" s="50" t="str">
        <f t="shared" si="10"/>
        <v>-14203.1</v>
      </c>
      <c r="W67" s="50" t="str">
        <f t="shared" si="11"/>
        <v>32246.1</v>
      </c>
    </row>
    <row r="68" ht="15.75" customHeight="1">
      <c r="A68" s="2">
        <v>50.0</v>
      </c>
      <c r="B68" s="51" t="str">
        <f>B67+angle_step</f>
        <v>70.313</v>
      </c>
      <c r="C68" s="57" t="str">
        <f t="shared" si="4"/>
        <v>123.9</v>
      </c>
      <c r="D68" s="57" t="str">
        <f t="shared" si="5"/>
        <v>-114.4</v>
      </c>
      <c r="E68" s="45" t="str">
        <f>V1pk*COS(B68*PI()/180)</f>
        <v>114.15</v>
      </c>
      <c r="F68" s="45" t="str">
        <f>V1pk*SIN((B68)*PI()/180)</f>
        <v>319.04</v>
      </c>
      <c r="G68" s="1"/>
      <c r="H68" s="45" t="str">
        <f>VnPk*COS(VnFrq/V1Frq*((B68+Vn_angle)*PI()/180))</f>
        <v>9.73</v>
      </c>
      <c r="I68" s="45" t="str">
        <f>VnPk*SIN(VnFrq/V1Frq*((B68+Vn_angle)*PI()/180))</f>
        <v>13.12</v>
      </c>
      <c r="K68" s="2" t="str">
        <f>IMREAL(IMDIV(COMPLEX(E68,F68,"j"),Z1_Lc))</f>
        <v>-78.77494238</v>
      </c>
      <c r="L68" s="2" t="str">
        <f>IMAGINARY(IMDIV(COMPLEX(E68,F68,"j"),Z1_Lc))</f>
        <v>28.18612508</v>
      </c>
      <c r="M68" s="2" t="str">
        <f>IMREAL(IMDIV(COMPLEX(H68,I68,"j"),Zn_Lc))</f>
        <v>-35.62458388</v>
      </c>
      <c r="N68" s="2" t="str">
        <f>IMAGINARY(IMDIV(COMPLEX(H68,I68,"j"),Zn_Lc))</f>
        <v>26.42099209</v>
      </c>
      <c r="O68" s="45" t="str">
        <f>IMREAL(IMPRODUCT(COMPLEX(K68,L68,"j"),Z1_L))</f>
        <v>0.00</v>
      </c>
      <c r="P68" s="45" t="str">
        <f>IMREAL(IMPRODUCT(COMPLEX(M68,N68,"j"),Zn_L))</f>
        <v>0.00</v>
      </c>
      <c r="Q68" s="45" t="str">
        <f t="shared" si="6"/>
        <v>0.00</v>
      </c>
      <c r="R68" s="50" t="str">
        <f t="shared" si="7"/>
        <v>114.2</v>
      </c>
      <c r="S68" s="50" t="str">
        <f t="shared" si="8"/>
        <v>9.7</v>
      </c>
      <c r="T68" s="50" t="str">
        <f t="shared" si="9"/>
        <v>123.9</v>
      </c>
      <c r="V68" s="50" t="str">
        <f t="shared" si="10"/>
        <v>-14172.0</v>
      </c>
      <c r="W68" s="50" t="str">
        <f t="shared" si="11"/>
        <v>34997.4</v>
      </c>
    </row>
    <row r="69" ht="15.75" customHeight="1">
      <c r="A69" s="2">
        <v>51.0</v>
      </c>
      <c r="B69" s="51" t="str">
        <f>B68+angle_step</f>
        <v>71.719</v>
      </c>
      <c r="C69" s="57" t="str">
        <f t="shared" si="4"/>
        <v>112.2</v>
      </c>
      <c r="D69" s="57" t="str">
        <f t="shared" si="5"/>
        <v>-120.8</v>
      </c>
      <c r="E69" s="45" t="str">
        <f>V1pk*COS(B69*PI()/180)</f>
        <v>106.29</v>
      </c>
      <c r="F69" s="45" t="str">
        <f>V1pk*SIN((B69)*PI()/180)</f>
        <v>321.74</v>
      </c>
      <c r="G69" s="1"/>
      <c r="H69" s="45" t="str">
        <f>VnPk*COS(VnFrq/V1Frq*((B69+Vn_angle)*PI()/180))</f>
        <v>5.88</v>
      </c>
      <c r="I69" s="45" t="str">
        <f>VnPk*SIN(VnFrq/V1Frq*((B69+Vn_angle)*PI()/180))</f>
        <v>15.24</v>
      </c>
      <c r="K69" s="2" t="str">
        <f>IMREAL(IMDIV(COMPLEX(E69,F69,"j"),Z1_Lc))</f>
        <v>-79.44293898</v>
      </c>
      <c r="L69" s="2" t="str">
        <f>IMAGINARY(IMDIV(COMPLEX(E69,F69,"j"),Z1_Lc))</f>
        <v>26.24440208</v>
      </c>
      <c r="M69" s="2" t="str">
        <f>IMREAL(IMDIV(COMPLEX(H69,I69,"j"),Zn_Lc))</f>
        <v>-41.38093695</v>
      </c>
      <c r="N69" s="2" t="str">
        <f>IMAGINARY(IMDIV(COMPLEX(H69,I69,"j"),Zn_Lc))</f>
        <v>15.96238882</v>
      </c>
      <c r="O69" s="45" t="str">
        <f>IMREAL(IMPRODUCT(COMPLEX(K69,L69,"j"),Z1_L))</f>
        <v>0.00</v>
      </c>
      <c r="P69" s="45" t="str">
        <f>IMREAL(IMPRODUCT(COMPLEX(M69,N69,"j"),Zn_L))</f>
        <v>0.00</v>
      </c>
      <c r="Q69" s="45" t="str">
        <f t="shared" si="6"/>
        <v>0.00</v>
      </c>
      <c r="R69" s="50" t="str">
        <f t="shared" si="7"/>
        <v>106.3</v>
      </c>
      <c r="S69" s="50" t="str">
        <f t="shared" si="8"/>
        <v>5.9</v>
      </c>
      <c r="T69" s="50" t="str">
        <f t="shared" si="9"/>
        <v>112.2</v>
      </c>
      <c r="V69" s="50" t="str">
        <f t="shared" si="10"/>
        <v>-13552.4</v>
      </c>
      <c r="W69" s="50" t="str">
        <f t="shared" si="11"/>
        <v>37033.5</v>
      </c>
    </row>
    <row r="70" ht="15.75" customHeight="1">
      <c r="A70" s="2">
        <v>52.0</v>
      </c>
      <c r="B70" s="51" t="str">
        <f>B69+angle_step</f>
        <v>73.125</v>
      </c>
      <c r="C70" s="57" t="str">
        <f t="shared" si="4"/>
        <v>100.0</v>
      </c>
      <c r="D70" s="57" t="str">
        <f t="shared" si="5"/>
        <v>-124.2</v>
      </c>
      <c r="E70" s="45" t="str">
        <f>V1pk*COS(B70*PI()/180)</f>
        <v>98.36</v>
      </c>
      <c r="F70" s="45" t="str">
        <f>V1pk*SIN((B70)*PI()/180)</f>
        <v>324.26</v>
      </c>
      <c r="G70" s="1"/>
      <c r="H70" s="45" t="str">
        <f>VnPk*COS(VnFrq/V1Frq*((B70+Vn_angle)*PI()/180))</f>
        <v>1.60</v>
      </c>
      <c r="I70" s="45" t="str">
        <f>VnPk*SIN(VnFrq/V1Frq*((B70+Vn_angle)*PI()/180))</f>
        <v>16.25</v>
      </c>
      <c r="K70" s="2" t="str">
        <f>IMREAL(IMDIV(COMPLEX(E70,F70,"j"),Z1_Lc))</f>
        <v>-80.06308212</v>
      </c>
      <c r="L70" s="2" t="str">
        <f>IMAGINARY(IMDIV(COMPLEX(E70,F70,"j"),Z1_Lc))</f>
        <v>24.28687044</v>
      </c>
      <c r="M70" s="2" t="str">
        <f>IMREAL(IMDIV(COMPLEX(H70,I70,"j"),Zn_Lc))</f>
        <v>-44.13932935</v>
      </c>
      <c r="N70" s="2" t="str">
        <f>IMAGINARY(IMDIV(COMPLEX(H70,I70,"j"),Zn_Lc))</f>
        <v>4.347344491</v>
      </c>
      <c r="O70" s="45" t="str">
        <f>IMREAL(IMPRODUCT(COMPLEX(K70,L70,"j"),Z1_L))</f>
        <v>0.00</v>
      </c>
      <c r="P70" s="45" t="str">
        <f>IMREAL(IMPRODUCT(COMPLEX(M70,N70,"j"),Zn_L))</f>
        <v>0.00</v>
      </c>
      <c r="Q70" s="45" t="str">
        <f t="shared" si="6"/>
        <v>0.00</v>
      </c>
      <c r="R70" s="50" t="str">
        <f t="shared" si="7"/>
        <v>98.4</v>
      </c>
      <c r="S70" s="50" t="str">
        <f t="shared" si="8"/>
        <v>1.6</v>
      </c>
      <c r="T70" s="50" t="str">
        <f t="shared" si="9"/>
        <v>100.0</v>
      </c>
      <c r="V70" s="50" t="str">
        <f t="shared" si="10"/>
        <v>-12415.6</v>
      </c>
      <c r="W70" s="50" t="str">
        <f t="shared" si="11"/>
        <v>38254.9</v>
      </c>
    </row>
    <row r="71" ht="15.75" customHeight="1">
      <c r="A71" s="2">
        <v>53.0</v>
      </c>
      <c r="B71" s="51" t="str">
        <f>B70+angle_step</f>
        <v>74.531</v>
      </c>
      <c r="C71" s="57" t="str">
        <f t="shared" si="4"/>
        <v>87.6</v>
      </c>
      <c r="D71" s="57" t="str">
        <f t="shared" si="5"/>
        <v>-124.3</v>
      </c>
      <c r="E71" s="45" t="str">
        <f>V1pk*COS(B71*PI()/180)</f>
        <v>90.37</v>
      </c>
      <c r="F71" s="45" t="str">
        <f>V1pk*SIN((B71)*PI()/180)</f>
        <v>326.57</v>
      </c>
      <c r="G71" s="1"/>
      <c r="H71" s="45" t="str">
        <f>VnPk*COS(VnFrq/V1Frq*((B71+Vn_angle)*PI()/180))</f>
        <v>-2.79</v>
      </c>
      <c r="I71" s="45" t="str">
        <f>VnPk*SIN(VnFrq/V1Frq*((B71+Vn_angle)*PI()/180))</f>
        <v>16.09</v>
      </c>
      <c r="K71" s="2" t="str">
        <f>IMREAL(IMDIV(COMPLEX(E71,F71,"j"),Z1_Lc))</f>
        <v>-80.63499826</v>
      </c>
      <c r="L71" s="2" t="str">
        <f>IMAGINARY(IMDIV(COMPLEX(E71,F71,"j"),Z1_Lc))</f>
        <v>22.3147093</v>
      </c>
      <c r="M71" s="2" t="str">
        <f>IMREAL(IMDIV(COMPLEX(H71,I71,"j"),Zn_Lc))</f>
        <v>-43.69992143</v>
      </c>
      <c r="N71" s="2" t="str">
        <f>IMAGINARY(IMDIV(COMPLEX(H71,I71,"j"),Zn_Lc))</f>
        <v>-7.582655674</v>
      </c>
      <c r="O71" s="45" t="str">
        <f>IMREAL(IMPRODUCT(COMPLEX(K71,L71,"j"),Z1_L))</f>
        <v>0.00</v>
      </c>
      <c r="P71" s="45" t="str">
        <f>IMREAL(IMPRODUCT(COMPLEX(M71,N71,"j"),Zn_L))</f>
        <v>0.00</v>
      </c>
      <c r="Q71" s="45" t="str">
        <f t="shared" si="6"/>
        <v>0.00</v>
      </c>
      <c r="R71" s="50" t="str">
        <f t="shared" si="7"/>
        <v>90.4</v>
      </c>
      <c r="S71" s="50" t="str">
        <f t="shared" si="8"/>
        <v>-2.8</v>
      </c>
      <c r="T71" s="50" t="str">
        <f t="shared" si="9"/>
        <v>87.6</v>
      </c>
      <c r="V71" s="50" t="str">
        <f t="shared" si="10"/>
        <v>-10889.6</v>
      </c>
      <c r="W71" s="50" t="str">
        <f t="shared" si="11"/>
        <v>38603.8</v>
      </c>
    </row>
    <row r="72" ht="15.75" customHeight="1">
      <c r="A72" s="2">
        <v>54.0</v>
      </c>
      <c r="B72" s="51" t="str">
        <f>B71+angle_step</f>
        <v>75.938</v>
      </c>
      <c r="C72" s="57" t="str">
        <f t="shared" si="4"/>
        <v>75.4</v>
      </c>
      <c r="D72" s="57" t="str">
        <f t="shared" si="5"/>
        <v>-121.3</v>
      </c>
      <c r="E72" s="45" t="str">
        <f>V1pk*COS(B72*PI()/180)</f>
        <v>82.33</v>
      </c>
      <c r="F72" s="45" t="str">
        <f>V1pk*SIN((B72)*PI()/180)</f>
        <v>328.69</v>
      </c>
      <c r="G72" s="1"/>
      <c r="H72" s="45" t="str">
        <f>VnPk*COS(VnFrq/V1Frq*((B72+Vn_angle)*PI()/180))</f>
        <v>-6.98</v>
      </c>
      <c r="I72" s="45" t="str">
        <f>VnPk*SIN(VnFrq/V1Frq*((B72+Vn_angle)*PI()/180))</f>
        <v>14.76</v>
      </c>
      <c r="K72" s="2" t="str">
        <f>IMREAL(IMDIV(COMPLEX(E72,F72,"j"),Z1_Lc))</f>
        <v>-81.15834288</v>
      </c>
      <c r="L72" s="2" t="str">
        <f>IMAGINARY(IMDIV(COMPLEX(E72,F72,"j"),Z1_Lc))</f>
        <v>20.3291066</v>
      </c>
      <c r="M72" s="2" t="str">
        <f>IMREAL(IMDIV(COMPLEX(H72,I72,"j"),Zn_Lc))</f>
        <v>-40.09454734</v>
      </c>
      <c r="N72" s="2" t="str">
        <f>IMAGINARY(IMDIV(COMPLEX(H72,I72,"j"),Zn_Lc))</f>
        <v>-18.9633086</v>
      </c>
      <c r="O72" s="45" t="str">
        <f>IMREAL(IMPRODUCT(COMPLEX(K72,L72,"j"),Z1_L))</f>
        <v>0.00</v>
      </c>
      <c r="P72" s="45" t="str">
        <f>IMREAL(IMPRODUCT(COMPLEX(M72,N72,"j"),Zn_L))</f>
        <v>0.00</v>
      </c>
      <c r="Q72" s="45" t="str">
        <f t="shared" si="6"/>
        <v>0.00</v>
      </c>
      <c r="R72" s="50" t="str">
        <f t="shared" si="7"/>
        <v>82.3</v>
      </c>
      <c r="S72" s="50" t="str">
        <f t="shared" si="8"/>
        <v>-7.0</v>
      </c>
      <c r="T72" s="50" t="str">
        <f t="shared" si="9"/>
        <v>75.4</v>
      </c>
      <c r="V72" s="50" t="str">
        <f t="shared" si="10"/>
        <v>-9136.5</v>
      </c>
      <c r="W72" s="50" t="str">
        <f t="shared" si="11"/>
        <v>38064.8</v>
      </c>
    </row>
    <row r="73" ht="15.75" customHeight="1">
      <c r="A73" s="2">
        <v>55.0</v>
      </c>
      <c r="B73" s="51" t="str">
        <f>B72+angle_step</f>
        <v>77.344</v>
      </c>
      <c r="C73" s="57" t="str">
        <f t="shared" si="4"/>
        <v>63.6</v>
      </c>
      <c r="D73" s="57" t="str">
        <f t="shared" si="5"/>
        <v>-115.2</v>
      </c>
      <c r="E73" s="45" t="str">
        <f>V1pk*COS(B73*PI()/180)</f>
        <v>74.24</v>
      </c>
      <c r="F73" s="45" t="str">
        <f>V1pk*SIN((B73)*PI()/180)</f>
        <v>330.61</v>
      </c>
      <c r="G73" s="1"/>
      <c r="H73" s="45" t="str">
        <f>VnPk*COS(VnFrq/V1Frq*((B73+Vn_angle)*PI()/180))</f>
        <v>-10.67</v>
      </c>
      <c r="I73" s="45" t="str">
        <f>VnPk*SIN(VnFrq/V1Frq*((B73+Vn_angle)*PI()/180))</f>
        <v>12.37</v>
      </c>
      <c r="K73" s="2" t="str">
        <f>IMREAL(IMDIV(COMPLEX(E73,F73,"j"),Z1_Lc))</f>
        <v>-81.63280076</v>
      </c>
      <c r="L73" s="2" t="str">
        <f>IMAGINARY(IMDIV(COMPLEX(E73,F73,"j"),Z1_Lc))</f>
        <v>18.33125842</v>
      </c>
      <c r="M73" s="2" t="str">
        <f>IMREAL(IMDIV(COMPLEX(H73,I73,"j"),Zn_Lc))</f>
        <v>-33.58440877</v>
      </c>
      <c r="N73" s="2" t="str">
        <f>IMAGINARY(IMDIV(COMPLEX(H73,I73,"j"),Zn_Lc))</f>
        <v>-28.97011024</v>
      </c>
      <c r="O73" s="45" t="str">
        <f>IMREAL(IMPRODUCT(COMPLEX(K73,L73,"j"),Z1_L))</f>
        <v>0.00</v>
      </c>
      <c r="P73" s="45" t="str">
        <f>IMREAL(IMPRODUCT(COMPLEX(M73,N73,"j"),Zn_L))</f>
        <v>0.00</v>
      </c>
      <c r="Q73" s="45" t="str">
        <f t="shared" si="6"/>
        <v>0.00</v>
      </c>
      <c r="R73" s="50" t="str">
        <f t="shared" si="7"/>
        <v>74.2</v>
      </c>
      <c r="S73" s="50" t="str">
        <f t="shared" si="8"/>
        <v>-10.7</v>
      </c>
      <c r="T73" s="50" t="str">
        <f t="shared" si="9"/>
        <v>63.6</v>
      </c>
      <c r="V73" s="50" t="str">
        <f t="shared" si="10"/>
        <v>-7325.0</v>
      </c>
      <c r="W73" s="50" t="str">
        <f t="shared" si="11"/>
        <v>36667.6</v>
      </c>
    </row>
    <row r="74" ht="15.75" customHeight="1">
      <c r="A74" s="2">
        <v>56.0</v>
      </c>
      <c r="B74" s="51" t="str">
        <f>B73+angle_step</f>
        <v>78.750</v>
      </c>
      <c r="C74" s="57" t="str">
        <f t="shared" si="4"/>
        <v>52.5</v>
      </c>
      <c r="D74" s="57" t="str">
        <f t="shared" si="5"/>
        <v>-106.7</v>
      </c>
      <c r="E74" s="45" t="str">
        <f>V1pk*COS(B74*PI()/180)</f>
        <v>66.11</v>
      </c>
      <c r="F74" s="45" t="str">
        <f>V1pk*SIN((B74)*PI()/180)</f>
        <v>332.34</v>
      </c>
      <c r="G74" s="1"/>
      <c r="H74" s="45" t="str">
        <f>VnPk*COS(VnFrq/V1Frq*((B74+Vn_angle)*PI()/180))</f>
        <v>-13.58</v>
      </c>
      <c r="I74" s="45" t="str">
        <f>VnPk*SIN(VnFrq/V1Frq*((B74+Vn_angle)*PI()/180))</f>
        <v>9.07</v>
      </c>
      <c r="K74" s="2" t="str">
        <f>IMREAL(IMDIV(COMPLEX(E74,F74,"j"),Z1_Lc))</f>
        <v>-82.05808609</v>
      </c>
      <c r="L74" s="2" t="str">
        <f>IMAGINARY(IMDIV(COMPLEX(E74,F74,"j"),Z1_Lc))</f>
        <v>16.32236817</v>
      </c>
      <c r="M74" s="2" t="str">
        <f>IMREAL(IMDIV(COMPLEX(H74,I74,"j"),Zn_Lc))</f>
        <v>-24.64115137</v>
      </c>
      <c r="N74" s="2" t="str">
        <f>IMAGINARY(IMDIV(COMPLEX(H74,I74,"j"),Zn_Lc))</f>
        <v>-36.87808914</v>
      </c>
      <c r="O74" s="45" t="str">
        <f>IMREAL(IMPRODUCT(COMPLEX(K74,L74,"j"),Z1_L))</f>
        <v>0.00</v>
      </c>
      <c r="P74" s="45" t="str">
        <f>IMREAL(IMPRODUCT(COMPLEX(M74,N74,"j"),Zn_L))</f>
        <v>0.00</v>
      </c>
      <c r="Q74" s="45" t="str">
        <f t="shared" si="6"/>
        <v>0.00</v>
      </c>
      <c r="R74" s="50" t="str">
        <f t="shared" si="7"/>
        <v>66.1</v>
      </c>
      <c r="S74" s="50" t="str">
        <f t="shared" si="8"/>
        <v>-13.6</v>
      </c>
      <c r="T74" s="50" t="str">
        <f t="shared" si="9"/>
        <v>52.5</v>
      </c>
      <c r="V74" s="50" t="str">
        <f t="shared" si="10"/>
        <v>-5604.7</v>
      </c>
      <c r="W74" s="50" t="str">
        <f t="shared" si="11"/>
        <v>34491.9</v>
      </c>
    </row>
    <row r="75" ht="15.75" customHeight="1">
      <c r="A75" s="2">
        <v>57.0</v>
      </c>
      <c r="B75" s="51" t="str">
        <f>B74+angle_step</f>
        <v>80.156</v>
      </c>
      <c r="C75" s="57" t="str">
        <f t="shared" si="4"/>
        <v>42.4</v>
      </c>
      <c r="D75" s="57" t="str">
        <f t="shared" si="5"/>
        <v>-96.3</v>
      </c>
      <c r="E75" s="45" t="str">
        <f>V1pk*COS(B75*PI()/180)</f>
        <v>57.93</v>
      </c>
      <c r="F75" s="45" t="str">
        <f>V1pk*SIN((B75)*PI()/180)</f>
        <v>333.86</v>
      </c>
      <c r="G75" s="1"/>
      <c r="H75" s="45" t="str">
        <f>VnPk*COS(VnFrq/V1Frq*((B75+Vn_angle)*PI()/180))</f>
        <v>-15.51</v>
      </c>
      <c r="I75" s="45" t="str">
        <f>VnPk*SIN(VnFrq/V1Frq*((B75+Vn_angle)*PI()/180))</f>
        <v>5.12</v>
      </c>
      <c r="K75" s="2" t="str">
        <f>IMREAL(IMDIV(COMPLEX(E75,F75,"j"),Z1_Lc))</f>
        <v>-82.43394269</v>
      </c>
      <c r="L75" s="2" t="str">
        <f>IMAGINARY(IMDIV(COMPLEX(E75,F75,"j"),Z1_Lc))</f>
        <v>14.30364593</v>
      </c>
      <c r="M75" s="2" t="str">
        <f>IMREAL(IMDIV(COMPLEX(H75,I75,"j"),Zn_Lc))</f>
        <v>-13.91269508</v>
      </c>
      <c r="N75" s="2" t="str">
        <f>IMAGINARY(IMDIV(COMPLEX(H75,I75,"j"),Zn_Lc))</f>
        <v>-42.1143291</v>
      </c>
      <c r="O75" s="45" t="str">
        <f>IMREAL(IMPRODUCT(COMPLEX(K75,L75,"j"),Z1_L))</f>
        <v>0.00</v>
      </c>
      <c r="P75" s="45" t="str">
        <f>IMREAL(IMPRODUCT(COMPLEX(M75,N75,"j"),Zn_L))</f>
        <v>0.00</v>
      </c>
      <c r="Q75" s="45" t="str">
        <f t="shared" si="6"/>
        <v>0.00</v>
      </c>
      <c r="R75" s="50" t="str">
        <f t="shared" si="7"/>
        <v>57.9</v>
      </c>
      <c r="S75" s="50" t="str">
        <f t="shared" si="8"/>
        <v>-15.5</v>
      </c>
      <c r="T75" s="50" t="str">
        <f t="shared" si="9"/>
        <v>42.4</v>
      </c>
      <c r="V75" s="50" t="str">
        <f t="shared" si="10"/>
        <v>-4087.4</v>
      </c>
      <c r="W75" s="50" t="str">
        <f t="shared" si="11"/>
        <v>31672.5</v>
      </c>
    </row>
    <row r="76" ht="15.75" customHeight="1">
      <c r="A76" s="2">
        <v>58.0</v>
      </c>
      <c r="B76" s="51" t="str">
        <f>B75+angle_step</f>
        <v>81.563</v>
      </c>
      <c r="C76" s="57" t="str">
        <f t="shared" si="4"/>
        <v>33.4</v>
      </c>
      <c r="D76" s="57" t="str">
        <f t="shared" si="5"/>
        <v>-84.9</v>
      </c>
      <c r="E76" s="45" t="str">
        <f>V1pk*COS(B76*PI()/180)</f>
        <v>49.72</v>
      </c>
      <c r="F76" s="45" t="str">
        <f>V1pk*SIN((B76)*PI()/180)</f>
        <v>335.18</v>
      </c>
      <c r="G76" s="1"/>
      <c r="H76" s="45" t="str">
        <f>VnPk*COS(VnFrq/V1Frq*((B76+Vn_angle)*PI()/180))</f>
        <v>-16.31</v>
      </c>
      <c r="I76" s="45" t="str">
        <f>VnPk*SIN(VnFrq/V1Frq*((B76+Vn_angle)*PI()/180))</f>
        <v>0.80</v>
      </c>
      <c r="K76" s="2" t="str">
        <f>IMREAL(IMDIV(COMPLEX(E76,F76,"j"),Z1_Lc))</f>
        <v>-82.76014417</v>
      </c>
      <c r="L76" s="2" t="str">
        <f>IMAGINARY(IMDIV(COMPLEX(E76,F76,"j"),Z1_Lc))</f>
        <v>12.27630771</v>
      </c>
      <c r="M76" s="2" t="str">
        <f>IMREAL(IMDIV(COMPLEX(H76,I76,"j"),Zn_Lc))</f>
        <v>-2.176293687</v>
      </c>
      <c r="N76" s="2" t="str">
        <f>IMAGINARY(IMDIV(COMPLEX(H76,I76,"j"),Zn_Lc))</f>
        <v>-44.29947568</v>
      </c>
      <c r="O76" s="45" t="str">
        <f>IMREAL(IMPRODUCT(COMPLEX(K76,L76,"j"),Z1_L))</f>
        <v>0.00</v>
      </c>
      <c r="P76" s="45" t="str">
        <f>IMREAL(IMPRODUCT(COMPLEX(M76,N76,"j"),Zn_L))</f>
        <v>0.00</v>
      </c>
      <c r="Q76" s="45" t="str">
        <f t="shared" si="6"/>
        <v>0.00</v>
      </c>
      <c r="R76" s="50" t="str">
        <f t="shared" si="7"/>
        <v>49.7</v>
      </c>
      <c r="S76" s="50" t="str">
        <f t="shared" si="8"/>
        <v>-16.3</v>
      </c>
      <c r="T76" s="50" t="str">
        <f t="shared" si="9"/>
        <v>33.4</v>
      </c>
      <c r="V76" s="50" t="str">
        <f t="shared" si="10"/>
        <v>-2837.6</v>
      </c>
      <c r="W76" s="50" t="str">
        <f t="shared" si="11"/>
        <v>28400.8</v>
      </c>
    </row>
    <row r="77" ht="15.75" customHeight="1">
      <c r="A77" s="2">
        <v>59.0</v>
      </c>
      <c r="B77" s="51" t="str">
        <f>B76+angle_step</f>
        <v>82.969</v>
      </c>
      <c r="C77" s="57" t="str">
        <f t="shared" si="4"/>
        <v>25.5</v>
      </c>
      <c r="D77" s="57" t="str">
        <f t="shared" si="5"/>
        <v>-73.3</v>
      </c>
      <c r="E77" s="45" t="str">
        <f>V1pk*COS(B77*PI()/180)</f>
        <v>41.48</v>
      </c>
      <c r="F77" s="45" t="str">
        <f>V1pk*SIN((B77)*PI()/180)</f>
        <v>336.30</v>
      </c>
      <c r="G77" s="1"/>
      <c r="H77" s="45" t="str">
        <f>VnPk*COS(VnFrq/V1Frq*((B77+Vn_angle)*PI()/180))</f>
        <v>-15.93</v>
      </c>
      <c r="I77" s="45" t="str">
        <f>VnPk*SIN(VnFrq/V1Frq*((B77+Vn_angle)*PI()/180))</f>
        <v>-3.58</v>
      </c>
      <c r="K77" s="2" t="str">
        <f>IMREAL(IMDIV(COMPLEX(E77,F77,"j"),Z1_Lc))</f>
        <v>-83.03649404</v>
      </c>
      <c r="L77" s="2" t="str">
        <f>IMAGINARY(IMDIV(COMPLEX(E77,F77,"j"),Z1_Lc))</f>
        <v>10.24157471</v>
      </c>
      <c r="M77" s="2" t="str">
        <f>IMREAL(IMDIV(COMPLEX(H77,I77,"j"),Zn_Lc))</f>
        <v>9.717775546</v>
      </c>
      <c r="N77" s="2" t="str">
        <f>IMAGINARY(IMDIV(COMPLEX(H77,I77,"j"),Zn_Lc))</f>
        <v>-43.27521968</v>
      </c>
      <c r="O77" s="45" t="str">
        <f>IMREAL(IMPRODUCT(COMPLEX(K77,L77,"j"),Z1_L))</f>
        <v>0.00</v>
      </c>
      <c r="P77" s="45" t="str">
        <f>IMREAL(IMPRODUCT(COMPLEX(M77,N77,"j"),Zn_L))</f>
        <v>0.00</v>
      </c>
      <c r="Q77" s="45" t="str">
        <f t="shared" si="6"/>
        <v>0.00</v>
      </c>
      <c r="R77" s="50" t="str">
        <f t="shared" si="7"/>
        <v>41.5</v>
      </c>
      <c r="S77" s="50" t="str">
        <f t="shared" si="8"/>
        <v>-15.9</v>
      </c>
      <c r="T77" s="50" t="str">
        <f t="shared" si="9"/>
        <v>25.5</v>
      </c>
      <c r="V77" s="50" t="str">
        <f t="shared" si="10"/>
        <v>-1872.9</v>
      </c>
      <c r="W77" s="50" t="str">
        <f t="shared" si="11"/>
        <v>24919.3</v>
      </c>
    </row>
    <row r="78" ht="15.75" customHeight="1">
      <c r="A78" s="2">
        <v>60.0</v>
      </c>
      <c r="B78" s="51" t="str">
        <f>B77+angle_step</f>
        <v>84.375</v>
      </c>
      <c r="C78" s="57" t="str">
        <f t="shared" si="4"/>
        <v>18.8</v>
      </c>
      <c r="D78" s="57" t="str">
        <f t="shared" si="5"/>
        <v>-62.4</v>
      </c>
      <c r="E78" s="45" t="str">
        <f>V1pk*COS(B78*PI()/180)</f>
        <v>33.21</v>
      </c>
      <c r="F78" s="45" t="str">
        <f>V1pk*SIN((B78)*PI()/180)</f>
        <v>337.21</v>
      </c>
      <c r="G78" s="1"/>
      <c r="H78" s="45" t="str">
        <f>VnPk*COS(VnFrq/V1Frq*((B78+Vn_angle)*PI()/180))</f>
        <v>-14.40</v>
      </c>
      <c r="I78" s="45" t="str">
        <f>VnPk*SIN(VnFrq/V1Frq*((B78+Vn_angle)*PI()/180))</f>
        <v>-7.70</v>
      </c>
      <c r="K78" s="2" t="str">
        <f>IMREAL(IMDIV(COMPLEX(E78,F78,"j"),Z1_Lc))</f>
        <v>-83.26282582</v>
      </c>
      <c r="L78" s="2" t="str">
        <f>IMAGINARY(IMDIV(COMPLEX(E78,F78,"j"),Z1_Lc))</f>
        <v>8.200672563</v>
      </c>
      <c r="M78" s="2" t="str">
        <f>IMREAL(IMDIV(COMPLEX(H78,I78,"j"),Zn_Lc))</f>
        <v>20.90781266</v>
      </c>
      <c r="N78" s="2" t="str">
        <f>IMAGINARY(IMDIV(COMPLEX(H78,I78,"j"),Zn_Lc))</f>
        <v>-39.11576626</v>
      </c>
      <c r="O78" s="45" t="str">
        <f>IMREAL(IMPRODUCT(COMPLEX(K78,L78,"j"),Z1_L))</f>
        <v>0.00</v>
      </c>
      <c r="P78" s="45" t="str">
        <f>IMREAL(IMPRODUCT(COMPLEX(M78,N78,"j"),Zn_L))</f>
        <v>0.00</v>
      </c>
      <c r="Q78" s="45" t="str">
        <f t="shared" si="6"/>
        <v>0.00</v>
      </c>
      <c r="R78" s="50" t="str">
        <f t="shared" si="7"/>
        <v>33.2</v>
      </c>
      <c r="S78" s="50" t="str">
        <f t="shared" si="8"/>
        <v>-14.4</v>
      </c>
      <c r="T78" s="50" t="str">
        <f t="shared" si="9"/>
        <v>18.8</v>
      </c>
      <c r="V78" s="50" t="str">
        <f t="shared" si="10"/>
        <v>-1173.0</v>
      </c>
      <c r="W78" s="50" t="str">
        <f t="shared" si="11"/>
        <v>21507.0</v>
      </c>
    </row>
    <row r="79" ht="15.75" customHeight="1">
      <c r="A79" s="2">
        <v>61.0</v>
      </c>
      <c r="B79" s="51" t="str">
        <f>B78+angle_step</f>
        <v>85.781</v>
      </c>
      <c r="C79" s="57" t="str">
        <f t="shared" si="4"/>
        <v>13.1</v>
      </c>
      <c r="D79" s="57" t="str">
        <f t="shared" si="5"/>
        <v>-52.9</v>
      </c>
      <c r="E79" s="45" t="str">
        <f>V1pk*COS(B79*PI()/180)</f>
        <v>24.93</v>
      </c>
      <c r="F79" s="45" t="str">
        <f>V1pk*SIN((B79)*PI()/180)</f>
        <v>337.93</v>
      </c>
      <c r="G79" s="1"/>
      <c r="H79" s="45" t="str">
        <f>VnPk*COS(VnFrq/V1Frq*((B79+Vn_angle)*PI()/180))</f>
        <v>-11.83</v>
      </c>
      <c r="I79" s="45" t="str">
        <f>VnPk*SIN(VnFrq/V1Frq*((B79+Vn_angle)*PI()/180))</f>
        <v>-11.26</v>
      </c>
      <c r="K79" s="2" t="str">
        <f>IMREAL(IMDIV(COMPLEX(E79,F79,"j"),Z1_Lc))</f>
        <v>-83.4390032</v>
      </c>
      <c r="L79" s="2" t="str">
        <f>IMAGINARY(IMDIV(COMPLEX(E79,F79,"j"),Z1_Lc))</f>
        <v>6.154830638</v>
      </c>
      <c r="M79" s="2" t="str">
        <f>IMREAL(IMDIV(COMPLEX(H79,I79,"j"),Zn_Lc))</f>
        <v>30.5831233</v>
      </c>
      <c r="N79" s="2" t="str">
        <f>IMAGINARY(IMDIV(COMPLEX(H79,I79,"j"),Zn_Lc))</f>
        <v>-32.12245895</v>
      </c>
      <c r="O79" s="45" t="str">
        <f>IMREAL(IMPRODUCT(COMPLEX(K79,L79,"j"),Z1_L))</f>
        <v>0.00</v>
      </c>
      <c r="P79" s="45" t="str">
        <f>IMREAL(IMPRODUCT(COMPLEX(M79,N79,"j"),Zn_L))</f>
        <v>0.00</v>
      </c>
      <c r="Q79" s="45" t="str">
        <f t="shared" si="6"/>
        <v>0.00</v>
      </c>
      <c r="R79" s="50" t="str">
        <f t="shared" si="7"/>
        <v>24.9</v>
      </c>
      <c r="S79" s="50" t="str">
        <f t="shared" si="8"/>
        <v>-11.8</v>
      </c>
      <c r="T79" s="50" t="str">
        <f t="shared" si="9"/>
        <v>13.1</v>
      </c>
      <c r="V79" s="50" t="str">
        <f t="shared" si="10"/>
        <v>-692.4</v>
      </c>
      <c r="W79" s="50" t="str">
        <f t="shared" si="11"/>
        <v>18456.6</v>
      </c>
    </row>
    <row r="80" ht="15.75" customHeight="1">
      <c r="A80" s="2">
        <v>62.0</v>
      </c>
      <c r="B80" s="51" t="str">
        <f>B79+angle_step</f>
        <v>87.188</v>
      </c>
      <c r="C80" s="57" t="str">
        <f t="shared" si="4"/>
        <v>8.2</v>
      </c>
      <c r="D80" s="57" t="str">
        <f t="shared" si="5"/>
        <v>-45.5</v>
      </c>
      <c r="E80" s="45" t="str">
        <f>V1pk*COS(B80*PI()/180)</f>
        <v>16.63</v>
      </c>
      <c r="F80" s="45" t="str">
        <f>V1pk*SIN((B80)*PI()/180)</f>
        <v>338.44</v>
      </c>
      <c r="G80" s="1"/>
      <c r="H80" s="45" t="str">
        <f>VnPk*COS(VnFrq/V1Frq*((B80+Vn_angle)*PI()/180))</f>
        <v>-8.40</v>
      </c>
      <c r="I80" s="45" t="str">
        <f>VnPk*SIN(VnFrq/V1Frq*((B80+Vn_angle)*PI()/180))</f>
        <v>-14.01</v>
      </c>
      <c r="K80" s="2" t="str">
        <f>IMREAL(IMDIV(COMPLEX(E80,F80,"j"),Z1_Lc))</f>
        <v>-83.56492003</v>
      </c>
      <c r="L80" s="2" t="str">
        <f>IMAGINARY(IMDIV(COMPLEX(E80,F80,"j"),Z1_Lc))</f>
        <v>4.105281273</v>
      </c>
      <c r="M80" s="2" t="str">
        <f>IMREAL(IMDIV(COMPLEX(H80,I80,"j"),Zn_Lc))</f>
        <v>38.04275186</v>
      </c>
      <c r="N80" s="2" t="str">
        <f>IMAGINARY(IMDIV(COMPLEX(H80,I80,"j"),Zn_Lc))</f>
        <v>-22.80194796</v>
      </c>
      <c r="O80" s="45" t="str">
        <f>IMREAL(IMPRODUCT(COMPLEX(K80,L80,"j"),Z1_L))</f>
        <v>0.00</v>
      </c>
      <c r="P80" s="45" t="str">
        <f>IMREAL(IMPRODUCT(COMPLEX(M80,N80,"j"),Zn_L))</f>
        <v>0.00</v>
      </c>
      <c r="Q80" s="45" t="str">
        <f t="shared" si="6"/>
        <v>0.00</v>
      </c>
      <c r="R80" s="50" t="str">
        <f t="shared" si="7"/>
        <v>16.6</v>
      </c>
      <c r="S80" s="50" t="str">
        <f t="shared" si="8"/>
        <v>-8.4</v>
      </c>
      <c r="T80" s="50" t="str">
        <f t="shared" si="9"/>
        <v>8.2</v>
      </c>
      <c r="V80" s="50" t="str">
        <f t="shared" si="10"/>
        <v>-374.7</v>
      </c>
      <c r="W80" s="50" t="str">
        <f t="shared" si="11"/>
        <v>16044.0</v>
      </c>
    </row>
    <row r="81" ht="15.75" customHeight="1">
      <c r="A81" s="2">
        <v>63.0</v>
      </c>
      <c r="B81" s="51" t="str">
        <f>B80+angle_step</f>
        <v>88.594</v>
      </c>
      <c r="C81" s="57" t="str">
        <f t="shared" si="4"/>
        <v>4.0</v>
      </c>
      <c r="D81" s="57" t="str">
        <f t="shared" si="5"/>
        <v>-40.9</v>
      </c>
      <c r="E81" s="45" t="str">
        <f>V1pk*COS(B81*PI()/180)</f>
        <v>8.32</v>
      </c>
      <c r="F81" s="45" t="str">
        <f>V1pk*SIN((B81)*PI()/180)</f>
        <v>338.74</v>
      </c>
      <c r="G81" s="1"/>
      <c r="H81" s="45" t="str">
        <f>VnPk*COS(VnFrq/V1Frq*((B81+Vn_angle)*PI()/180))</f>
        <v>-4.36</v>
      </c>
      <c r="I81" s="45" t="str">
        <f>VnPk*SIN(VnFrq/V1Frq*((B81+Vn_angle)*PI()/180))</f>
        <v>-15.74</v>
      </c>
      <c r="K81" s="2" t="str">
        <f>IMREAL(IMDIV(COMPLEX(E81,F81,"j"),Z1_Lc))</f>
        <v>-83.64050049</v>
      </c>
      <c r="L81" s="2" t="str">
        <f>IMAGINARY(IMDIV(COMPLEX(E81,F81,"j"),Z1_Lc))</f>
        <v>2.05325904</v>
      </c>
      <c r="M81" s="2" t="str">
        <f>IMREAL(IMDIV(COMPLEX(H81,I81,"j"),Zn_Lc))</f>
        <v>42.74626414</v>
      </c>
      <c r="N81" s="2" t="str">
        <f>IMAGINARY(IMDIV(COMPLEX(H81,I81,"j"),Zn_Lc))</f>
        <v>-11.82948445</v>
      </c>
      <c r="O81" s="45" t="str">
        <f>IMREAL(IMPRODUCT(COMPLEX(K81,L81,"j"),Z1_L))</f>
        <v>0.00</v>
      </c>
      <c r="P81" s="45" t="str">
        <f>IMREAL(IMPRODUCT(COMPLEX(M81,N81,"j"),Zn_L))</f>
        <v>0.00</v>
      </c>
      <c r="Q81" s="45" t="str">
        <f t="shared" si="6"/>
        <v>0.00</v>
      </c>
      <c r="R81" s="50" t="str">
        <f t="shared" si="7"/>
        <v>8.3</v>
      </c>
      <c r="S81" s="50" t="str">
        <f t="shared" si="8"/>
        <v>-4.4</v>
      </c>
      <c r="T81" s="50" t="str">
        <f t="shared" si="9"/>
        <v>4.0</v>
      </c>
      <c r="V81" s="50" t="str">
        <f t="shared" si="10"/>
        <v>-162.0</v>
      </c>
      <c r="W81" s="50" t="str">
        <f t="shared" si="11"/>
        <v>14496.3</v>
      </c>
    </row>
    <row r="82" ht="15.75" customHeight="1">
      <c r="A82" s="2">
        <v>64.0</v>
      </c>
      <c r="B82" s="51" t="str">
        <f>B81+angle_step</f>
        <v>90.000</v>
      </c>
      <c r="C82" s="57" t="str">
        <f t="shared" si="4"/>
        <v>0.0</v>
      </c>
      <c r="D82" s="57" t="str">
        <f t="shared" si="5"/>
        <v>-39.3</v>
      </c>
      <c r="E82" s="45" t="str">
        <f>V1pk*COS(B82*PI()/180)</f>
        <v>0.00</v>
      </c>
      <c r="F82" s="45" t="str">
        <f>V1pk*SIN((B82)*PI()/180)</f>
        <v>338.85</v>
      </c>
      <c r="G82" s="1"/>
      <c r="H82" s="45" t="str">
        <f>VnPk*COS(VnFrq/V1Frq*((B82+Vn_angle)*PI()/180))</f>
        <v>0.00</v>
      </c>
      <c r="I82" s="45" t="str">
        <f>VnPk*SIN(VnFrq/V1Frq*((B82+Vn_angle)*PI()/180))</f>
        <v>-16.33</v>
      </c>
      <c r="K82" s="2" t="str">
        <f>IMREAL(IMDIV(COMPLEX(E82,F82,"j"),Z1_Lc))</f>
        <v>-83.66569903</v>
      </c>
      <c r="L82" s="2" t="str">
        <f>IMAGINARY(IMDIV(COMPLEX(E82,F82,"j"),Z1_Lc))</f>
        <v>0</v>
      </c>
      <c r="M82" s="2" t="str">
        <f>IMREAL(IMDIV(COMPLEX(H82,I82,"j"),Zn_Lc))</f>
        <v>44.35290069</v>
      </c>
      <c r="N82" s="2" t="str">
        <f>IMAGINARY(IMDIV(COMPLEX(H82,I82,"j"),Zn_Lc))</f>
        <v>0</v>
      </c>
      <c r="O82" s="45" t="str">
        <f>IMREAL(IMPRODUCT(COMPLEX(K82,L82,"j"),Z1_L))</f>
        <v>0.00</v>
      </c>
      <c r="P82" s="45" t="str">
        <f>IMREAL(IMPRODUCT(COMPLEX(M82,N82,"j"),Zn_L))</f>
        <v>0.00</v>
      </c>
      <c r="Q82" s="45" t="str">
        <f t="shared" si="6"/>
        <v>0.00</v>
      </c>
      <c r="R82" s="50" t="str">
        <f t="shared" si="7"/>
        <v>0.0</v>
      </c>
      <c r="S82" s="50" t="str">
        <f t="shared" si="8"/>
        <v>0.0</v>
      </c>
      <c r="T82" s="50" t="str">
        <f t="shared" si="9"/>
        <v>0.0</v>
      </c>
      <c r="V82" s="50" t="str">
        <f t="shared" si="10"/>
        <v>0.0</v>
      </c>
      <c r="W82" s="50" t="str">
        <f t="shared" si="11"/>
        <v>13963.0</v>
      </c>
    </row>
    <row r="83" ht="15.75" customHeight="1">
      <c r="A83" s="2">
        <v>65.0</v>
      </c>
      <c r="B83" s="51" t="str">
        <f>B82+angle_step</f>
        <v>91.406</v>
      </c>
      <c r="C83" s="57" t="str">
        <f t="shared" si="4"/>
        <v>-4.0</v>
      </c>
      <c r="D83" s="57" t="str">
        <f t="shared" si="5"/>
        <v>-40.9</v>
      </c>
      <c r="E83" s="45" t="str">
        <f>V1pk*COS(B83*PI()/180)</f>
        <v>-8.32</v>
      </c>
      <c r="F83" s="45" t="str">
        <f>V1pk*SIN((B83)*PI()/180)</f>
        <v>338.74</v>
      </c>
      <c r="G83" s="1"/>
      <c r="H83" s="45" t="str">
        <f>VnPk*COS(VnFrq/V1Frq*((B83+Vn_angle)*PI()/180))</f>
        <v>4.36</v>
      </c>
      <c r="I83" s="45" t="str">
        <f>VnPk*SIN(VnFrq/V1Frq*((B83+Vn_angle)*PI()/180))</f>
        <v>-15.74</v>
      </c>
      <c r="K83" s="2" t="str">
        <f>IMREAL(IMDIV(COMPLEX(E83,F83,"j"),Z1_Lc))</f>
        <v>-83.64050049</v>
      </c>
      <c r="L83" s="2" t="str">
        <f>IMAGINARY(IMDIV(COMPLEX(E83,F83,"j"),Z1_Lc))</f>
        <v>-2.05325904</v>
      </c>
      <c r="M83" s="2" t="str">
        <f>IMREAL(IMDIV(COMPLEX(H83,I83,"j"),Zn_Lc))</f>
        <v>42.74626414</v>
      </c>
      <c r="N83" s="2" t="str">
        <f>IMAGINARY(IMDIV(COMPLEX(H83,I83,"j"),Zn_Lc))</f>
        <v>11.82948445</v>
      </c>
      <c r="O83" s="45" t="str">
        <f>IMREAL(IMPRODUCT(COMPLEX(K83,L83,"j"),Z1_L))</f>
        <v>0.00</v>
      </c>
      <c r="P83" s="45" t="str">
        <f>IMREAL(IMPRODUCT(COMPLEX(M83,N83,"j"),Zn_L))</f>
        <v>0.00</v>
      </c>
      <c r="Q83" s="45" t="str">
        <f t="shared" si="6"/>
        <v>0.00</v>
      </c>
      <c r="R83" s="50" t="str">
        <f t="shared" si="7"/>
        <v>-8.3</v>
      </c>
      <c r="S83" s="50" t="str">
        <f t="shared" si="8"/>
        <v>4.4</v>
      </c>
      <c r="T83" s="50" t="str">
        <f t="shared" si="9"/>
        <v>-4.0</v>
      </c>
      <c r="V83" s="50" t="str">
        <f t="shared" si="10"/>
        <v>162.0</v>
      </c>
      <c r="W83" s="50" t="str">
        <f t="shared" si="11"/>
        <v>14496.3</v>
      </c>
    </row>
    <row r="84" ht="15.75" customHeight="1">
      <c r="A84" s="2">
        <v>66.0</v>
      </c>
      <c r="B84" s="51" t="str">
        <f>B83+angle_step</f>
        <v>92.813</v>
      </c>
      <c r="C84" s="57" t="str">
        <f t="shared" si="4"/>
        <v>-8.2</v>
      </c>
      <c r="D84" s="57" t="str">
        <f t="shared" si="5"/>
        <v>-45.5</v>
      </c>
      <c r="E84" s="45" t="str">
        <f>V1pk*COS(B84*PI()/180)</f>
        <v>-16.63</v>
      </c>
      <c r="F84" s="45" t="str">
        <f>V1pk*SIN((B84)*PI()/180)</f>
        <v>338.44</v>
      </c>
      <c r="G84" s="1"/>
      <c r="H84" s="45" t="str">
        <f>VnPk*COS(VnFrq/V1Frq*((B84+Vn_angle)*PI()/180))</f>
        <v>8.40</v>
      </c>
      <c r="I84" s="45" t="str">
        <f>VnPk*SIN(VnFrq/V1Frq*((B84+Vn_angle)*PI()/180))</f>
        <v>-14.01</v>
      </c>
      <c r="K84" s="2" t="str">
        <f>IMREAL(IMDIV(COMPLEX(E84,F84,"j"),Z1_Lc))</f>
        <v>-83.56492003</v>
      </c>
      <c r="L84" s="2" t="str">
        <f>IMAGINARY(IMDIV(COMPLEX(E84,F84,"j"),Z1_Lc))</f>
        <v>-4.105281273</v>
      </c>
      <c r="M84" s="2" t="str">
        <f>IMREAL(IMDIV(COMPLEX(H84,I84,"j"),Zn_Lc))</f>
        <v>38.04275186</v>
      </c>
      <c r="N84" s="2" t="str">
        <f>IMAGINARY(IMDIV(COMPLEX(H84,I84,"j"),Zn_Lc))</f>
        <v>22.80194796</v>
      </c>
      <c r="O84" s="45" t="str">
        <f>IMREAL(IMPRODUCT(COMPLEX(K84,L84,"j"),Z1_L))</f>
        <v>0.00</v>
      </c>
      <c r="P84" s="45" t="str">
        <f>IMREAL(IMPRODUCT(COMPLEX(M84,N84,"j"),Zn_L))</f>
        <v>0.00</v>
      </c>
      <c r="Q84" s="45" t="str">
        <f t="shared" si="6"/>
        <v>0.00</v>
      </c>
      <c r="R84" s="50" t="str">
        <f t="shared" si="7"/>
        <v>-16.6</v>
      </c>
      <c r="S84" s="50" t="str">
        <f t="shared" si="8"/>
        <v>8.4</v>
      </c>
      <c r="T84" s="50" t="str">
        <f t="shared" si="9"/>
        <v>-8.2</v>
      </c>
      <c r="V84" s="50" t="str">
        <f t="shared" si="10"/>
        <v>374.7</v>
      </c>
      <c r="W84" s="50" t="str">
        <f t="shared" si="11"/>
        <v>16044.0</v>
      </c>
    </row>
    <row r="85" ht="15.75" customHeight="1">
      <c r="A85" s="2">
        <v>67.0</v>
      </c>
      <c r="B85" s="51" t="str">
        <f>B84+angle_step</f>
        <v>94.219</v>
      </c>
      <c r="C85" s="57" t="str">
        <f t="shared" si="4"/>
        <v>-13.1</v>
      </c>
      <c r="D85" s="57" t="str">
        <f t="shared" si="5"/>
        <v>-52.9</v>
      </c>
      <c r="E85" s="45" t="str">
        <f>V1pk*COS(B85*PI()/180)</f>
        <v>-24.93</v>
      </c>
      <c r="F85" s="45" t="str">
        <f>V1pk*SIN((B85)*PI()/180)</f>
        <v>337.93</v>
      </c>
      <c r="G85" s="1"/>
      <c r="H85" s="45" t="str">
        <f>VnPk*COS(VnFrq/V1Frq*((B85+Vn_angle)*PI()/180))</f>
        <v>11.83</v>
      </c>
      <c r="I85" s="45" t="str">
        <f>VnPk*SIN(VnFrq/V1Frq*((B85+Vn_angle)*PI()/180))</f>
        <v>-11.26</v>
      </c>
      <c r="K85" s="2" t="str">
        <f>IMREAL(IMDIV(COMPLEX(E85,F85,"j"),Z1_Lc))</f>
        <v>-83.4390032</v>
      </c>
      <c r="L85" s="2" t="str">
        <f>IMAGINARY(IMDIV(COMPLEX(E85,F85,"j"),Z1_Lc))</f>
        <v>-6.154830638</v>
      </c>
      <c r="M85" s="2" t="str">
        <f>IMREAL(IMDIV(COMPLEX(H85,I85,"j"),Zn_Lc))</f>
        <v>30.5831233</v>
      </c>
      <c r="N85" s="2" t="str">
        <f>IMAGINARY(IMDIV(COMPLEX(H85,I85,"j"),Zn_Lc))</f>
        <v>32.12245895</v>
      </c>
      <c r="O85" s="45" t="str">
        <f>IMREAL(IMPRODUCT(COMPLEX(K85,L85,"j"),Z1_L))</f>
        <v>0.00</v>
      </c>
      <c r="P85" s="45" t="str">
        <f>IMREAL(IMPRODUCT(COMPLEX(M85,N85,"j"),Zn_L))</f>
        <v>0.00</v>
      </c>
      <c r="Q85" s="45" t="str">
        <f t="shared" si="6"/>
        <v>0.00</v>
      </c>
      <c r="R85" s="50" t="str">
        <f t="shared" si="7"/>
        <v>-24.9</v>
      </c>
      <c r="S85" s="50" t="str">
        <f t="shared" si="8"/>
        <v>11.8</v>
      </c>
      <c r="T85" s="50" t="str">
        <f t="shared" si="9"/>
        <v>-13.1</v>
      </c>
      <c r="V85" s="50" t="str">
        <f t="shared" si="10"/>
        <v>692.4</v>
      </c>
      <c r="W85" s="50" t="str">
        <f t="shared" si="11"/>
        <v>18456.6</v>
      </c>
    </row>
    <row r="86" ht="15.75" customHeight="1">
      <c r="A86" s="2">
        <v>68.0</v>
      </c>
      <c r="B86" s="51" t="str">
        <f>B85+angle_step</f>
        <v>95.625</v>
      </c>
      <c r="C86" s="57" t="str">
        <f t="shared" si="4"/>
        <v>-18.8</v>
      </c>
      <c r="D86" s="57" t="str">
        <f t="shared" si="5"/>
        <v>-62.4</v>
      </c>
      <c r="E86" s="45" t="str">
        <f>V1pk*COS(B86*PI()/180)</f>
        <v>-33.21</v>
      </c>
      <c r="F86" s="45" t="str">
        <f>V1pk*SIN((B86)*PI()/180)</f>
        <v>337.21</v>
      </c>
      <c r="G86" s="1"/>
      <c r="H86" s="45" t="str">
        <f>VnPk*COS(VnFrq/V1Frq*((B86+Vn_angle)*PI()/180))</f>
        <v>14.40</v>
      </c>
      <c r="I86" s="45" t="str">
        <f>VnPk*SIN(VnFrq/V1Frq*((B86+Vn_angle)*PI()/180))</f>
        <v>-7.70</v>
      </c>
      <c r="K86" s="2" t="str">
        <f>IMREAL(IMDIV(COMPLEX(E86,F86,"j"),Z1_Lc))</f>
        <v>-83.26282582</v>
      </c>
      <c r="L86" s="2" t="str">
        <f>IMAGINARY(IMDIV(COMPLEX(E86,F86,"j"),Z1_Lc))</f>
        <v>-8.200672563</v>
      </c>
      <c r="M86" s="2" t="str">
        <f>IMREAL(IMDIV(COMPLEX(H86,I86,"j"),Zn_Lc))</f>
        <v>20.90781266</v>
      </c>
      <c r="N86" s="2" t="str">
        <f>IMAGINARY(IMDIV(COMPLEX(H86,I86,"j"),Zn_Lc))</f>
        <v>39.11576626</v>
      </c>
      <c r="O86" s="45" t="str">
        <f>IMREAL(IMPRODUCT(COMPLEX(K86,L86,"j"),Z1_L))</f>
        <v>0.00</v>
      </c>
      <c r="P86" s="45" t="str">
        <f>IMREAL(IMPRODUCT(COMPLEX(M86,N86,"j"),Zn_L))</f>
        <v>0.00</v>
      </c>
      <c r="Q86" s="45" t="str">
        <f t="shared" si="6"/>
        <v>0.00</v>
      </c>
      <c r="R86" s="50" t="str">
        <f t="shared" si="7"/>
        <v>-33.2</v>
      </c>
      <c r="S86" s="50" t="str">
        <f t="shared" si="8"/>
        <v>14.4</v>
      </c>
      <c r="T86" s="50" t="str">
        <f t="shared" si="9"/>
        <v>-18.8</v>
      </c>
      <c r="V86" s="50" t="str">
        <f t="shared" si="10"/>
        <v>1173.0</v>
      </c>
      <c r="W86" s="50" t="str">
        <f t="shared" si="11"/>
        <v>21507.0</v>
      </c>
    </row>
    <row r="87" ht="15.75" customHeight="1">
      <c r="A87" s="2">
        <v>69.0</v>
      </c>
      <c r="B87" s="51" t="str">
        <f>B86+angle_step</f>
        <v>97.031</v>
      </c>
      <c r="C87" s="57" t="str">
        <f t="shared" si="4"/>
        <v>-25.5</v>
      </c>
      <c r="D87" s="57" t="str">
        <f t="shared" si="5"/>
        <v>-73.3</v>
      </c>
      <c r="E87" s="45" t="str">
        <f>V1pk*COS(B87*PI()/180)</f>
        <v>-41.48</v>
      </c>
      <c r="F87" s="45" t="str">
        <f>V1pk*SIN((B87)*PI()/180)</f>
        <v>336.30</v>
      </c>
      <c r="G87" s="1"/>
      <c r="H87" s="45" t="str">
        <f>VnPk*COS(VnFrq/V1Frq*((B87+Vn_angle)*PI()/180))</f>
        <v>15.93</v>
      </c>
      <c r="I87" s="45" t="str">
        <f>VnPk*SIN(VnFrq/V1Frq*((B87+Vn_angle)*PI()/180))</f>
        <v>-3.58</v>
      </c>
      <c r="K87" s="2" t="str">
        <f>IMREAL(IMDIV(COMPLEX(E87,F87,"j"),Z1_Lc))</f>
        <v>-83.03649404</v>
      </c>
      <c r="L87" s="2" t="str">
        <f>IMAGINARY(IMDIV(COMPLEX(E87,F87,"j"),Z1_Lc))</f>
        <v>-10.24157471</v>
      </c>
      <c r="M87" s="2" t="str">
        <f>IMREAL(IMDIV(COMPLEX(H87,I87,"j"),Zn_Lc))</f>
        <v>9.717775546</v>
      </c>
      <c r="N87" s="2" t="str">
        <f>IMAGINARY(IMDIV(COMPLEX(H87,I87,"j"),Zn_Lc))</f>
        <v>43.27521968</v>
      </c>
      <c r="O87" s="45" t="str">
        <f>IMREAL(IMPRODUCT(COMPLEX(K87,L87,"j"),Z1_L))</f>
        <v>0.00</v>
      </c>
      <c r="P87" s="45" t="str">
        <f>IMREAL(IMPRODUCT(COMPLEX(M87,N87,"j"),Zn_L))</f>
        <v>0.00</v>
      </c>
      <c r="Q87" s="45" t="str">
        <f t="shared" si="6"/>
        <v>0.00</v>
      </c>
      <c r="R87" s="50" t="str">
        <f t="shared" si="7"/>
        <v>-41.5</v>
      </c>
      <c r="S87" s="50" t="str">
        <f t="shared" si="8"/>
        <v>15.9</v>
      </c>
      <c r="T87" s="50" t="str">
        <f t="shared" si="9"/>
        <v>-25.5</v>
      </c>
      <c r="V87" s="50" t="str">
        <f t="shared" si="10"/>
        <v>1872.9</v>
      </c>
      <c r="W87" s="50" t="str">
        <f t="shared" si="11"/>
        <v>24919.3</v>
      </c>
    </row>
    <row r="88" ht="15.75" customHeight="1">
      <c r="A88" s="2">
        <v>70.0</v>
      </c>
      <c r="B88" s="51" t="str">
        <f>B87+angle_step</f>
        <v>98.438</v>
      </c>
      <c r="C88" s="57" t="str">
        <f t="shared" si="4"/>
        <v>-33.4</v>
      </c>
      <c r="D88" s="57" t="str">
        <f t="shared" si="5"/>
        <v>-84.9</v>
      </c>
      <c r="E88" s="45" t="str">
        <f>V1pk*COS(B88*PI()/180)</f>
        <v>-49.72</v>
      </c>
      <c r="F88" s="45" t="str">
        <f>V1pk*SIN((B88)*PI()/180)</f>
        <v>335.18</v>
      </c>
      <c r="G88" s="1"/>
      <c r="H88" s="45" t="str">
        <f>VnPk*COS(VnFrq/V1Frq*((B88+Vn_angle)*PI()/180))</f>
        <v>16.31</v>
      </c>
      <c r="I88" s="45" t="str">
        <f>VnPk*SIN(VnFrq/V1Frq*((B88+Vn_angle)*PI()/180))</f>
        <v>0.80</v>
      </c>
      <c r="K88" s="2" t="str">
        <f>IMREAL(IMDIV(COMPLEX(E88,F88,"j"),Z1_Lc))</f>
        <v>-82.76014417</v>
      </c>
      <c r="L88" s="2" t="str">
        <f>IMAGINARY(IMDIV(COMPLEX(E88,F88,"j"),Z1_Lc))</f>
        <v>-12.27630771</v>
      </c>
      <c r="M88" s="2" t="str">
        <f>IMREAL(IMDIV(COMPLEX(H88,I88,"j"),Zn_Lc))</f>
        <v>-2.176293687</v>
      </c>
      <c r="N88" s="2" t="str">
        <f>IMAGINARY(IMDIV(COMPLEX(H88,I88,"j"),Zn_Lc))</f>
        <v>44.29947568</v>
      </c>
      <c r="O88" s="45" t="str">
        <f>IMREAL(IMPRODUCT(COMPLEX(K88,L88,"j"),Z1_L))</f>
        <v>0.00</v>
      </c>
      <c r="P88" s="45" t="str">
        <f>IMREAL(IMPRODUCT(COMPLEX(M88,N88,"j"),Zn_L))</f>
        <v>0.00</v>
      </c>
      <c r="Q88" s="45" t="str">
        <f t="shared" si="6"/>
        <v>0.00</v>
      </c>
      <c r="R88" s="50" t="str">
        <f t="shared" si="7"/>
        <v>-49.7</v>
      </c>
      <c r="S88" s="50" t="str">
        <f t="shared" si="8"/>
        <v>16.3</v>
      </c>
      <c r="T88" s="50" t="str">
        <f t="shared" si="9"/>
        <v>-33.4</v>
      </c>
      <c r="V88" s="50" t="str">
        <f t="shared" si="10"/>
        <v>2837.6</v>
      </c>
      <c r="W88" s="50" t="str">
        <f t="shared" si="11"/>
        <v>28400.8</v>
      </c>
    </row>
    <row r="89" ht="15.75" customHeight="1">
      <c r="A89" s="2">
        <v>71.0</v>
      </c>
      <c r="B89" s="51" t="str">
        <f>B88+angle_step</f>
        <v>99.844</v>
      </c>
      <c r="C89" s="57" t="str">
        <f t="shared" si="4"/>
        <v>-42.4</v>
      </c>
      <c r="D89" s="57" t="str">
        <f t="shared" si="5"/>
        <v>-96.3</v>
      </c>
      <c r="E89" s="45" t="str">
        <f>V1pk*COS(B89*PI()/180)</f>
        <v>-57.93</v>
      </c>
      <c r="F89" s="45" t="str">
        <f>V1pk*SIN((B89)*PI()/180)</f>
        <v>333.86</v>
      </c>
      <c r="G89" s="1"/>
      <c r="H89" s="45" t="str">
        <f>VnPk*COS(VnFrq/V1Frq*((B89+Vn_angle)*PI()/180))</f>
        <v>15.51</v>
      </c>
      <c r="I89" s="45" t="str">
        <f>VnPk*SIN(VnFrq/V1Frq*((B89+Vn_angle)*PI()/180))</f>
        <v>5.12</v>
      </c>
      <c r="K89" s="2" t="str">
        <f>IMREAL(IMDIV(COMPLEX(E89,F89,"j"),Z1_Lc))</f>
        <v>-82.43394269</v>
      </c>
      <c r="L89" s="2" t="str">
        <f>IMAGINARY(IMDIV(COMPLEX(E89,F89,"j"),Z1_Lc))</f>
        <v>-14.30364593</v>
      </c>
      <c r="M89" s="2" t="str">
        <f>IMREAL(IMDIV(COMPLEX(H89,I89,"j"),Zn_Lc))</f>
        <v>-13.91269508</v>
      </c>
      <c r="N89" s="2" t="str">
        <f>IMAGINARY(IMDIV(COMPLEX(H89,I89,"j"),Zn_Lc))</f>
        <v>42.1143291</v>
      </c>
      <c r="O89" s="45" t="str">
        <f>IMREAL(IMPRODUCT(COMPLEX(K89,L89,"j"),Z1_L))</f>
        <v>0.00</v>
      </c>
      <c r="P89" s="45" t="str">
        <f>IMREAL(IMPRODUCT(COMPLEX(M89,N89,"j"),Zn_L))</f>
        <v>0.00</v>
      </c>
      <c r="Q89" s="45" t="str">
        <f t="shared" si="6"/>
        <v>0.00</v>
      </c>
      <c r="R89" s="50" t="str">
        <f t="shared" si="7"/>
        <v>-57.9</v>
      </c>
      <c r="S89" s="50" t="str">
        <f t="shared" si="8"/>
        <v>15.5</v>
      </c>
      <c r="T89" s="50" t="str">
        <f t="shared" si="9"/>
        <v>-42.4</v>
      </c>
      <c r="V89" s="50" t="str">
        <f t="shared" si="10"/>
        <v>4087.4</v>
      </c>
      <c r="W89" s="50" t="str">
        <f t="shared" si="11"/>
        <v>31672.5</v>
      </c>
    </row>
    <row r="90" ht="15.75" customHeight="1">
      <c r="A90" s="2">
        <v>72.0</v>
      </c>
      <c r="B90" s="51" t="str">
        <f>B89+angle_step</f>
        <v>101.250</v>
      </c>
      <c r="C90" s="57" t="str">
        <f t="shared" si="4"/>
        <v>-52.5</v>
      </c>
      <c r="D90" s="57" t="str">
        <f t="shared" si="5"/>
        <v>-106.7</v>
      </c>
      <c r="E90" s="45" t="str">
        <f>V1pk*COS(B90*PI()/180)</f>
        <v>-66.11</v>
      </c>
      <c r="F90" s="45" t="str">
        <f>V1pk*SIN((B90)*PI()/180)</f>
        <v>332.34</v>
      </c>
      <c r="G90" s="1"/>
      <c r="H90" s="45" t="str">
        <f>VnPk*COS(VnFrq/V1Frq*((B90+Vn_angle)*PI()/180))</f>
        <v>13.58</v>
      </c>
      <c r="I90" s="45" t="str">
        <f>VnPk*SIN(VnFrq/V1Frq*((B90+Vn_angle)*PI()/180))</f>
        <v>9.07</v>
      </c>
      <c r="K90" s="2" t="str">
        <f>IMREAL(IMDIV(COMPLEX(E90,F90,"j"),Z1_Lc))</f>
        <v>-82.05808609</v>
      </c>
      <c r="L90" s="2" t="str">
        <f>IMAGINARY(IMDIV(COMPLEX(E90,F90,"j"),Z1_Lc))</f>
        <v>-16.32236817</v>
      </c>
      <c r="M90" s="2" t="str">
        <f>IMREAL(IMDIV(COMPLEX(H90,I90,"j"),Zn_Lc))</f>
        <v>-24.64115137</v>
      </c>
      <c r="N90" s="2" t="str">
        <f>IMAGINARY(IMDIV(COMPLEX(H90,I90,"j"),Zn_Lc))</f>
        <v>36.87808914</v>
      </c>
      <c r="O90" s="45" t="str">
        <f>IMREAL(IMPRODUCT(COMPLEX(K90,L90,"j"),Z1_L))</f>
        <v>0.00</v>
      </c>
      <c r="P90" s="45" t="str">
        <f>IMREAL(IMPRODUCT(COMPLEX(M90,N90,"j"),Zn_L))</f>
        <v>0.00</v>
      </c>
      <c r="Q90" s="45" t="str">
        <f t="shared" si="6"/>
        <v>0.00</v>
      </c>
      <c r="R90" s="50" t="str">
        <f t="shared" si="7"/>
        <v>-66.1</v>
      </c>
      <c r="S90" s="50" t="str">
        <f t="shared" si="8"/>
        <v>13.6</v>
      </c>
      <c r="T90" s="50" t="str">
        <f t="shared" si="9"/>
        <v>-52.5</v>
      </c>
      <c r="V90" s="50" t="str">
        <f t="shared" si="10"/>
        <v>5604.7</v>
      </c>
      <c r="W90" s="50" t="str">
        <f t="shared" si="11"/>
        <v>34491.9</v>
      </c>
    </row>
    <row r="91" ht="15.75" customHeight="1">
      <c r="A91" s="2">
        <v>73.0</v>
      </c>
      <c r="B91" s="51" t="str">
        <f>B90+angle_step</f>
        <v>102.656</v>
      </c>
      <c r="C91" s="57" t="str">
        <f t="shared" si="4"/>
        <v>-63.6</v>
      </c>
      <c r="D91" s="57" t="str">
        <f t="shared" si="5"/>
        <v>-115.2</v>
      </c>
      <c r="E91" s="45" t="str">
        <f>V1pk*COS(B91*PI()/180)</f>
        <v>-74.24</v>
      </c>
      <c r="F91" s="45" t="str">
        <f>V1pk*SIN((B91)*PI()/180)</f>
        <v>330.61</v>
      </c>
      <c r="G91" s="1"/>
      <c r="H91" s="45" t="str">
        <f>VnPk*COS(VnFrq/V1Frq*((B91+Vn_angle)*PI()/180))</f>
        <v>10.67</v>
      </c>
      <c r="I91" s="45" t="str">
        <f>VnPk*SIN(VnFrq/V1Frq*((B91+Vn_angle)*PI()/180))</f>
        <v>12.37</v>
      </c>
      <c r="K91" s="2" t="str">
        <f>IMREAL(IMDIV(COMPLEX(E91,F91,"j"),Z1_Lc))</f>
        <v>-81.63280076</v>
      </c>
      <c r="L91" s="2" t="str">
        <f>IMAGINARY(IMDIV(COMPLEX(E91,F91,"j"),Z1_Lc))</f>
        <v>-18.33125842</v>
      </c>
      <c r="M91" s="2" t="str">
        <f>IMREAL(IMDIV(COMPLEX(H91,I91,"j"),Zn_Lc))</f>
        <v>-33.58440877</v>
      </c>
      <c r="N91" s="2" t="str">
        <f>IMAGINARY(IMDIV(COMPLEX(H91,I91,"j"),Zn_Lc))</f>
        <v>28.97011024</v>
      </c>
      <c r="O91" s="45" t="str">
        <f>IMREAL(IMPRODUCT(COMPLEX(K91,L91,"j"),Z1_L))</f>
        <v>0.00</v>
      </c>
      <c r="P91" s="45" t="str">
        <f>IMREAL(IMPRODUCT(COMPLEX(M91,N91,"j"),Zn_L))</f>
        <v>0.00</v>
      </c>
      <c r="Q91" s="45" t="str">
        <f t="shared" si="6"/>
        <v>0.00</v>
      </c>
      <c r="R91" s="50" t="str">
        <f t="shared" si="7"/>
        <v>-74.2</v>
      </c>
      <c r="S91" s="50" t="str">
        <f t="shared" si="8"/>
        <v>10.7</v>
      </c>
      <c r="T91" s="50" t="str">
        <f t="shared" si="9"/>
        <v>-63.6</v>
      </c>
      <c r="V91" s="50" t="str">
        <f t="shared" si="10"/>
        <v>7325.0</v>
      </c>
      <c r="W91" s="50" t="str">
        <f t="shared" si="11"/>
        <v>36667.6</v>
      </c>
    </row>
    <row r="92" ht="15.75" customHeight="1">
      <c r="A92" s="2">
        <v>74.0</v>
      </c>
      <c r="B92" s="51" t="str">
        <f>B91+angle_step</f>
        <v>104.063</v>
      </c>
      <c r="C92" s="57" t="str">
        <f t="shared" si="4"/>
        <v>-75.4</v>
      </c>
      <c r="D92" s="57" t="str">
        <f t="shared" si="5"/>
        <v>-121.3</v>
      </c>
      <c r="E92" s="45" t="str">
        <f>V1pk*COS(B92*PI()/180)</f>
        <v>-82.33</v>
      </c>
      <c r="F92" s="45" t="str">
        <f>V1pk*SIN((B92)*PI()/180)</f>
        <v>328.69</v>
      </c>
      <c r="G92" s="1"/>
      <c r="H92" s="45" t="str">
        <f>VnPk*COS(VnFrq/V1Frq*((B92+Vn_angle)*PI()/180))</f>
        <v>6.98</v>
      </c>
      <c r="I92" s="45" t="str">
        <f>VnPk*SIN(VnFrq/V1Frq*((B92+Vn_angle)*PI()/180))</f>
        <v>14.76</v>
      </c>
      <c r="K92" s="2" t="str">
        <f>IMREAL(IMDIV(COMPLEX(E92,F92,"j"),Z1_Lc))</f>
        <v>-81.15834288</v>
      </c>
      <c r="L92" s="2" t="str">
        <f>IMAGINARY(IMDIV(COMPLEX(E92,F92,"j"),Z1_Lc))</f>
        <v>-20.3291066</v>
      </c>
      <c r="M92" s="2" t="str">
        <f>IMREAL(IMDIV(COMPLEX(H92,I92,"j"),Zn_Lc))</f>
        <v>-40.09454734</v>
      </c>
      <c r="N92" s="2" t="str">
        <f>IMAGINARY(IMDIV(COMPLEX(H92,I92,"j"),Zn_Lc))</f>
        <v>18.9633086</v>
      </c>
      <c r="O92" s="45" t="str">
        <f>IMREAL(IMPRODUCT(COMPLEX(K92,L92,"j"),Z1_L))</f>
        <v>0.00</v>
      </c>
      <c r="P92" s="45" t="str">
        <f>IMREAL(IMPRODUCT(COMPLEX(M92,N92,"j"),Zn_L))</f>
        <v>0.00</v>
      </c>
      <c r="Q92" s="45" t="str">
        <f t="shared" si="6"/>
        <v>0.00</v>
      </c>
      <c r="R92" s="50" t="str">
        <f t="shared" si="7"/>
        <v>-82.3</v>
      </c>
      <c r="S92" s="50" t="str">
        <f t="shared" si="8"/>
        <v>7.0</v>
      </c>
      <c r="T92" s="50" t="str">
        <f t="shared" si="9"/>
        <v>-75.4</v>
      </c>
      <c r="V92" s="50" t="str">
        <f t="shared" si="10"/>
        <v>9136.5</v>
      </c>
      <c r="W92" s="50" t="str">
        <f t="shared" si="11"/>
        <v>38064.8</v>
      </c>
    </row>
    <row r="93" ht="15.75" customHeight="1">
      <c r="A93" s="2">
        <v>75.0</v>
      </c>
      <c r="B93" s="51" t="str">
        <f>B92+angle_step</f>
        <v>105.469</v>
      </c>
      <c r="C93" s="57" t="str">
        <f t="shared" si="4"/>
        <v>-87.6</v>
      </c>
      <c r="D93" s="57" t="str">
        <f t="shared" si="5"/>
        <v>-124.3</v>
      </c>
      <c r="E93" s="45" t="str">
        <f>V1pk*COS(B93*PI()/180)</f>
        <v>-90.37</v>
      </c>
      <c r="F93" s="45" t="str">
        <f>V1pk*SIN((B93)*PI()/180)</f>
        <v>326.57</v>
      </c>
      <c r="G93" s="1"/>
      <c r="H93" s="45" t="str">
        <f>VnPk*COS(VnFrq/V1Frq*((B93+Vn_angle)*PI()/180))</f>
        <v>2.79</v>
      </c>
      <c r="I93" s="45" t="str">
        <f>VnPk*SIN(VnFrq/V1Frq*((B93+Vn_angle)*PI()/180))</f>
        <v>16.09</v>
      </c>
      <c r="K93" s="2" t="str">
        <f>IMREAL(IMDIV(COMPLEX(E93,F93,"j"),Z1_Lc))</f>
        <v>-80.63499826</v>
      </c>
      <c r="L93" s="2" t="str">
        <f>IMAGINARY(IMDIV(COMPLEX(E93,F93,"j"),Z1_Lc))</f>
        <v>-22.3147093</v>
      </c>
      <c r="M93" s="2" t="str">
        <f>IMREAL(IMDIV(COMPLEX(H93,I93,"j"),Zn_Lc))</f>
        <v>-43.69992143</v>
      </c>
      <c r="N93" s="2" t="str">
        <f>IMAGINARY(IMDIV(COMPLEX(H93,I93,"j"),Zn_Lc))</f>
        <v>7.582655674</v>
      </c>
      <c r="O93" s="45" t="str">
        <f>IMREAL(IMPRODUCT(COMPLEX(K93,L93,"j"),Z1_L))</f>
        <v>0.00</v>
      </c>
      <c r="P93" s="45" t="str">
        <f>IMREAL(IMPRODUCT(COMPLEX(M93,N93,"j"),Zn_L))</f>
        <v>0.00</v>
      </c>
      <c r="Q93" s="45" t="str">
        <f t="shared" si="6"/>
        <v>0.00</v>
      </c>
      <c r="R93" s="50" t="str">
        <f t="shared" si="7"/>
        <v>-90.4</v>
      </c>
      <c r="S93" s="50" t="str">
        <f t="shared" si="8"/>
        <v>2.8</v>
      </c>
      <c r="T93" s="50" t="str">
        <f t="shared" si="9"/>
        <v>-87.6</v>
      </c>
      <c r="V93" s="50" t="str">
        <f t="shared" si="10"/>
        <v>10889.6</v>
      </c>
      <c r="W93" s="50" t="str">
        <f t="shared" si="11"/>
        <v>38603.8</v>
      </c>
    </row>
    <row r="94" ht="15.75" customHeight="1">
      <c r="A94" s="2">
        <v>76.0</v>
      </c>
      <c r="B94" s="51" t="str">
        <f>B93+angle_step</f>
        <v>106.875</v>
      </c>
      <c r="C94" s="57" t="str">
        <f t="shared" si="4"/>
        <v>-100.0</v>
      </c>
      <c r="D94" s="57" t="str">
        <f t="shared" si="5"/>
        <v>-124.2</v>
      </c>
      <c r="E94" s="45" t="str">
        <f>V1pk*COS(B94*PI()/180)</f>
        <v>-98.36</v>
      </c>
      <c r="F94" s="45" t="str">
        <f>V1pk*SIN((B94)*PI()/180)</f>
        <v>324.26</v>
      </c>
      <c r="G94" s="1"/>
      <c r="H94" s="45" t="str">
        <f>VnPk*COS(VnFrq/V1Frq*((B94+Vn_angle)*PI()/180))</f>
        <v>-1.60</v>
      </c>
      <c r="I94" s="45" t="str">
        <f>VnPk*SIN(VnFrq/V1Frq*((B94+Vn_angle)*PI()/180))</f>
        <v>16.25</v>
      </c>
      <c r="K94" s="2" t="str">
        <f>IMREAL(IMDIV(COMPLEX(E94,F94,"j"),Z1_Lc))</f>
        <v>-80.06308212</v>
      </c>
      <c r="L94" s="2" t="str">
        <f>IMAGINARY(IMDIV(COMPLEX(E94,F94,"j"),Z1_Lc))</f>
        <v>-24.28687044</v>
      </c>
      <c r="M94" s="2" t="str">
        <f>IMREAL(IMDIV(COMPLEX(H94,I94,"j"),Zn_Lc))</f>
        <v>-44.13932935</v>
      </c>
      <c r="N94" s="2" t="str">
        <f>IMAGINARY(IMDIV(COMPLEX(H94,I94,"j"),Zn_Lc))</f>
        <v>-4.347344491</v>
      </c>
      <c r="O94" s="45" t="str">
        <f>IMREAL(IMPRODUCT(COMPLEX(K94,L94,"j"),Z1_L))</f>
        <v>0.00</v>
      </c>
      <c r="P94" s="45" t="str">
        <f>IMREAL(IMPRODUCT(COMPLEX(M94,N94,"j"),Zn_L))</f>
        <v>0.00</v>
      </c>
      <c r="Q94" s="45" t="str">
        <f t="shared" si="6"/>
        <v>0.00</v>
      </c>
      <c r="R94" s="50" t="str">
        <f t="shared" si="7"/>
        <v>-98.4</v>
      </c>
      <c r="S94" s="50" t="str">
        <f t="shared" si="8"/>
        <v>-1.6</v>
      </c>
      <c r="T94" s="50" t="str">
        <f t="shared" si="9"/>
        <v>-100.0</v>
      </c>
      <c r="V94" s="50" t="str">
        <f t="shared" si="10"/>
        <v>12415.6</v>
      </c>
      <c r="W94" s="50" t="str">
        <f t="shared" si="11"/>
        <v>38254.9</v>
      </c>
    </row>
    <row r="95" ht="15.75" customHeight="1">
      <c r="A95" s="2">
        <v>77.0</v>
      </c>
      <c r="B95" s="51" t="str">
        <f>B94+angle_step</f>
        <v>108.281</v>
      </c>
      <c r="C95" s="57" t="str">
        <f t="shared" si="4"/>
        <v>-112.2</v>
      </c>
      <c r="D95" s="57" t="str">
        <f t="shared" si="5"/>
        <v>-120.8</v>
      </c>
      <c r="E95" s="45" t="str">
        <f>V1pk*COS(B95*PI()/180)</f>
        <v>-106.29</v>
      </c>
      <c r="F95" s="45" t="str">
        <f>V1pk*SIN((B95)*PI()/180)</f>
        <v>321.74</v>
      </c>
      <c r="G95" s="1"/>
      <c r="H95" s="45" t="str">
        <f>VnPk*COS(VnFrq/V1Frq*((B95+Vn_angle)*PI()/180))</f>
        <v>-5.88</v>
      </c>
      <c r="I95" s="45" t="str">
        <f>VnPk*SIN(VnFrq/V1Frq*((B95+Vn_angle)*PI()/180))</f>
        <v>15.24</v>
      </c>
      <c r="K95" s="2" t="str">
        <f>IMREAL(IMDIV(COMPLEX(E95,F95,"j"),Z1_Lc))</f>
        <v>-79.44293898</v>
      </c>
      <c r="L95" s="2" t="str">
        <f>IMAGINARY(IMDIV(COMPLEX(E95,F95,"j"),Z1_Lc))</f>
        <v>-26.24440208</v>
      </c>
      <c r="M95" s="2" t="str">
        <f>IMREAL(IMDIV(COMPLEX(H95,I95,"j"),Zn_Lc))</f>
        <v>-41.38093695</v>
      </c>
      <c r="N95" s="2" t="str">
        <f>IMAGINARY(IMDIV(COMPLEX(H95,I95,"j"),Zn_Lc))</f>
        <v>-15.96238882</v>
      </c>
      <c r="O95" s="45" t="str">
        <f>IMREAL(IMPRODUCT(COMPLEX(K95,L95,"j"),Z1_L))</f>
        <v>0.00</v>
      </c>
      <c r="P95" s="45" t="str">
        <f>IMREAL(IMPRODUCT(COMPLEX(M95,N95,"j"),Zn_L))</f>
        <v>0.00</v>
      </c>
      <c r="Q95" s="45" t="str">
        <f t="shared" si="6"/>
        <v>0.00</v>
      </c>
      <c r="R95" s="50" t="str">
        <f t="shared" si="7"/>
        <v>-106.3</v>
      </c>
      <c r="S95" s="50" t="str">
        <f t="shared" si="8"/>
        <v>-5.9</v>
      </c>
      <c r="T95" s="50" t="str">
        <f t="shared" si="9"/>
        <v>-112.2</v>
      </c>
      <c r="V95" s="50" t="str">
        <f t="shared" si="10"/>
        <v>13552.4</v>
      </c>
      <c r="W95" s="50" t="str">
        <f t="shared" si="11"/>
        <v>37033.5</v>
      </c>
    </row>
    <row r="96" ht="15.75" customHeight="1">
      <c r="A96" s="2">
        <v>78.0</v>
      </c>
      <c r="B96" s="51" t="str">
        <f>B95+angle_step</f>
        <v>109.688</v>
      </c>
      <c r="C96" s="57" t="str">
        <f t="shared" si="4"/>
        <v>-123.9</v>
      </c>
      <c r="D96" s="57" t="str">
        <f t="shared" si="5"/>
        <v>-114.4</v>
      </c>
      <c r="E96" s="45" t="str">
        <f>V1pk*COS(B96*PI()/180)</f>
        <v>-114.15</v>
      </c>
      <c r="F96" s="45" t="str">
        <f>V1pk*SIN((B96)*PI()/180)</f>
        <v>319.04</v>
      </c>
      <c r="G96" s="1"/>
      <c r="H96" s="45" t="str">
        <f>VnPk*COS(VnFrq/V1Frq*((B96+Vn_angle)*PI()/180))</f>
        <v>-9.73</v>
      </c>
      <c r="I96" s="45" t="str">
        <f>VnPk*SIN(VnFrq/V1Frq*((B96+Vn_angle)*PI()/180))</f>
        <v>13.12</v>
      </c>
      <c r="K96" s="2" t="str">
        <f>IMREAL(IMDIV(COMPLEX(E96,F96,"j"),Z1_Lc))</f>
        <v>-78.77494238</v>
      </c>
      <c r="L96" s="2" t="str">
        <f>IMAGINARY(IMDIV(COMPLEX(E96,F96,"j"),Z1_Lc))</f>
        <v>-28.18612508</v>
      </c>
      <c r="M96" s="2" t="str">
        <f>IMREAL(IMDIV(COMPLEX(H96,I96,"j"),Zn_Lc))</f>
        <v>-35.62458388</v>
      </c>
      <c r="N96" s="2" t="str">
        <f>IMAGINARY(IMDIV(COMPLEX(H96,I96,"j"),Zn_Lc))</f>
        <v>-26.42099209</v>
      </c>
      <c r="O96" s="45" t="str">
        <f>IMREAL(IMPRODUCT(COMPLEX(K96,L96,"j"),Z1_L))</f>
        <v>0.00</v>
      </c>
      <c r="P96" s="45" t="str">
        <f>IMREAL(IMPRODUCT(COMPLEX(M96,N96,"j"),Zn_L))</f>
        <v>0.00</v>
      </c>
      <c r="Q96" s="45" t="str">
        <f t="shared" si="6"/>
        <v>0.00</v>
      </c>
      <c r="R96" s="50" t="str">
        <f t="shared" si="7"/>
        <v>-114.2</v>
      </c>
      <c r="S96" s="50" t="str">
        <f t="shared" si="8"/>
        <v>-9.7</v>
      </c>
      <c r="T96" s="50" t="str">
        <f t="shared" si="9"/>
        <v>-123.9</v>
      </c>
      <c r="V96" s="50" t="str">
        <f t="shared" si="10"/>
        <v>14172.0</v>
      </c>
      <c r="W96" s="50" t="str">
        <f t="shared" si="11"/>
        <v>34997.4</v>
      </c>
    </row>
    <row r="97" ht="15.75" customHeight="1">
      <c r="A97" s="2">
        <v>79.0</v>
      </c>
      <c r="B97" s="51" t="str">
        <f>B96+angle_step</f>
        <v>111.094</v>
      </c>
      <c r="C97" s="57" t="str">
        <f t="shared" si="4"/>
        <v>-134.8</v>
      </c>
      <c r="D97" s="57" t="str">
        <f t="shared" si="5"/>
        <v>-105.3</v>
      </c>
      <c r="E97" s="45" t="str">
        <f>V1pk*COS(B97*PI()/180)</f>
        <v>-121.95</v>
      </c>
      <c r="F97" s="45" t="str">
        <f>V1pk*SIN((B97)*PI()/180)</f>
        <v>316.14</v>
      </c>
      <c r="G97" s="1"/>
      <c r="H97" s="45" t="str">
        <f>VnPk*COS(VnFrq/V1Frq*((B97+Vn_angle)*PI()/180))</f>
        <v>-12.87</v>
      </c>
      <c r="I97" s="45" t="str">
        <f>VnPk*SIN(VnFrq/V1Frq*((B97+Vn_angle)*PI()/180))</f>
        <v>10.05</v>
      </c>
      <c r="K97" s="2" t="str">
        <f>IMREAL(IMDIV(COMPLEX(E97,F97,"j"),Z1_Lc))</f>
        <v>-78.05949471</v>
      </c>
      <c r="L97" s="2" t="str">
        <f>IMAGINARY(IMDIV(COMPLEX(E97,F97,"j"),Z1_Lc))</f>
        <v>-30.11086981</v>
      </c>
      <c r="M97" s="2" t="str">
        <f>IMREAL(IMDIV(COMPLEX(H97,I97,"j"),Zn_Lc))</f>
        <v>-27.28730564</v>
      </c>
      <c r="N97" s="2" t="str">
        <f>IMAGINARY(IMDIV(COMPLEX(H97,I97,"j"),Zn_Lc))</f>
        <v>-34.96545082</v>
      </c>
      <c r="O97" s="45" t="str">
        <f>IMREAL(IMPRODUCT(COMPLEX(K97,L97,"j"),Z1_L))</f>
        <v>0.00</v>
      </c>
      <c r="P97" s="45" t="str">
        <f>IMREAL(IMPRODUCT(COMPLEX(M97,N97,"j"),Zn_L))</f>
        <v>0.00</v>
      </c>
      <c r="Q97" s="45" t="str">
        <f t="shared" si="6"/>
        <v>0.00</v>
      </c>
      <c r="R97" s="50" t="str">
        <f t="shared" si="7"/>
        <v>-121.9</v>
      </c>
      <c r="S97" s="50" t="str">
        <f t="shared" si="8"/>
        <v>-12.9</v>
      </c>
      <c r="T97" s="50" t="str">
        <f t="shared" si="9"/>
        <v>-134.8</v>
      </c>
      <c r="V97" s="50" t="str">
        <f t="shared" si="10"/>
        <v>14203.1</v>
      </c>
      <c r="W97" s="50" t="str">
        <f t="shared" si="11"/>
        <v>32246.1</v>
      </c>
    </row>
    <row r="98" ht="15.75" customHeight="1">
      <c r="A98" s="2">
        <v>80.0</v>
      </c>
      <c r="B98" s="51" t="str">
        <f>B97+angle_step</f>
        <v>112.500</v>
      </c>
      <c r="C98" s="57" t="str">
        <f t="shared" si="4"/>
        <v>-144.8</v>
      </c>
      <c r="D98" s="57" t="str">
        <f t="shared" si="5"/>
        <v>-94.3</v>
      </c>
      <c r="E98" s="45" t="str">
        <f>V1pk*COS(B98*PI()/180)</f>
        <v>-129.67</v>
      </c>
      <c r="F98" s="45" t="str">
        <f>V1pk*SIN((B98)*PI()/180)</f>
        <v>313.05</v>
      </c>
      <c r="G98" s="1"/>
      <c r="H98" s="45" t="str">
        <f>VnPk*COS(VnFrq/V1Frq*((B98+Vn_angle)*PI()/180))</f>
        <v>-15.09</v>
      </c>
      <c r="I98" s="45" t="str">
        <f>VnPk*SIN(VnFrq/V1Frq*((B98+Vn_angle)*PI()/180))</f>
        <v>6.25</v>
      </c>
      <c r="K98" s="2" t="str">
        <f>IMREAL(IMDIV(COMPLEX(E98,F98,"j"),Z1_Lc))</f>
        <v>-77.29702691</v>
      </c>
      <c r="L98" s="2" t="str">
        <f>IMAGINARY(IMDIV(COMPLEX(E98,F98,"j"),Z1_Lc))</f>
        <v>-32.01747688</v>
      </c>
      <c r="M98" s="2" t="str">
        <f>IMREAL(IMDIV(COMPLEX(H98,I98,"j"),Zn_Lc))</f>
        <v>-16.97312027</v>
      </c>
      <c r="N98" s="2" t="str">
        <f>IMAGINARY(IMDIV(COMPLEX(H98,I98,"j"),Zn_Lc))</f>
        <v>-40.97673716</v>
      </c>
      <c r="O98" s="45" t="str">
        <f>IMREAL(IMPRODUCT(COMPLEX(K98,L98,"j"),Z1_L))</f>
        <v>0.00</v>
      </c>
      <c r="P98" s="45" t="str">
        <f>IMREAL(IMPRODUCT(COMPLEX(M98,N98,"j"),Zn_L))</f>
        <v>0.00</v>
      </c>
      <c r="Q98" s="45" t="str">
        <f t="shared" si="6"/>
        <v>0.00</v>
      </c>
      <c r="R98" s="50" t="str">
        <f t="shared" si="7"/>
        <v>-129.7</v>
      </c>
      <c r="S98" s="50" t="str">
        <f t="shared" si="8"/>
        <v>-15.1</v>
      </c>
      <c r="T98" s="50" t="str">
        <f t="shared" si="9"/>
        <v>-144.8</v>
      </c>
      <c r="V98" s="50" t="str">
        <f t="shared" si="10"/>
        <v>13646.3</v>
      </c>
      <c r="W98" s="50" t="str">
        <f t="shared" si="11"/>
        <v>28922.4</v>
      </c>
    </row>
    <row r="99" ht="15.75" customHeight="1">
      <c r="A99" s="2">
        <v>81.0</v>
      </c>
      <c r="B99" s="51" t="str">
        <f>B98+angle_step</f>
        <v>113.906</v>
      </c>
      <c r="C99" s="57" t="str">
        <f t="shared" si="4"/>
        <v>-153.5</v>
      </c>
      <c r="D99" s="57" t="str">
        <f t="shared" si="5"/>
        <v>-81.9</v>
      </c>
      <c r="E99" s="45" t="str">
        <f>V1pk*COS(B99*PI()/180)</f>
        <v>-137.31</v>
      </c>
      <c r="F99" s="45" t="str">
        <f>V1pk*SIN((B99)*PI()/180)</f>
        <v>309.78</v>
      </c>
      <c r="G99" s="1"/>
      <c r="H99" s="45" t="str">
        <f>VnPk*COS(VnFrq/V1Frq*((B99+Vn_angle)*PI()/180))</f>
        <v>-16.21</v>
      </c>
      <c r="I99" s="45" t="str">
        <f>VnPk*SIN(VnFrq/V1Frq*((B99+Vn_angle)*PI()/180))</f>
        <v>2.00</v>
      </c>
      <c r="K99" s="2" t="str">
        <f>IMREAL(IMDIV(COMPLEX(E99,F99,"j"),Z1_Lc))</f>
        <v>-76.48799827</v>
      </c>
      <c r="L99" s="2" t="str">
        <f>IMAGINARY(IMDIV(COMPLEX(E99,F99,"j"),Z1_Lc))</f>
        <v>-33.90479781</v>
      </c>
      <c r="M99" s="2" t="str">
        <f>IMREAL(IMDIV(COMPLEX(H99,I99,"j"),Zn_Lc))</f>
        <v>-5.429268521</v>
      </c>
      <c r="N99" s="2" t="str">
        <f>IMAGINARY(IMDIV(COMPLEX(H99,I99,"j"),Zn_Lc))</f>
        <v>-44.01934624</v>
      </c>
      <c r="O99" s="45" t="str">
        <f>IMREAL(IMPRODUCT(COMPLEX(K99,L99,"j"),Z1_L))</f>
        <v>0.00</v>
      </c>
      <c r="P99" s="45" t="str">
        <f>IMREAL(IMPRODUCT(COMPLEX(M99,N99,"j"),Zn_L))</f>
        <v>0.00</v>
      </c>
      <c r="Q99" s="45" t="str">
        <f t="shared" si="6"/>
        <v>0.00</v>
      </c>
      <c r="R99" s="50" t="str">
        <f t="shared" si="7"/>
        <v>-137.3</v>
      </c>
      <c r="S99" s="50" t="str">
        <f t="shared" si="8"/>
        <v>-16.2</v>
      </c>
      <c r="T99" s="50" t="str">
        <f t="shared" si="9"/>
        <v>-153.5</v>
      </c>
      <c r="V99" s="50" t="str">
        <f t="shared" si="10"/>
        <v>12576.1</v>
      </c>
      <c r="W99" s="50" t="str">
        <f t="shared" si="11"/>
        <v>25212.3</v>
      </c>
    </row>
    <row r="100" ht="15.75" customHeight="1">
      <c r="A100" s="2">
        <v>82.0</v>
      </c>
      <c r="B100" s="51" t="str">
        <f>B99+angle_step</f>
        <v>115.313</v>
      </c>
      <c r="C100" s="57" t="str">
        <f t="shared" si="4"/>
        <v>-161.0</v>
      </c>
      <c r="D100" s="57" t="str">
        <f t="shared" si="5"/>
        <v>-69.1</v>
      </c>
      <c r="E100" s="45" t="str">
        <f>V1pk*COS(B100*PI()/180)</f>
        <v>-144.88</v>
      </c>
      <c r="F100" s="45" t="str">
        <f>V1pk*SIN((B100)*PI()/180)</f>
        <v>306.31</v>
      </c>
      <c r="G100" s="1"/>
      <c r="H100" s="45" t="str">
        <f>VnPk*COS(VnFrq/V1Frq*((B100+Vn_angle)*PI()/180))</f>
        <v>-16.15</v>
      </c>
      <c r="I100" s="45" t="str">
        <f>VnPk*SIN(VnFrq/V1Frq*((B100+Vn_angle)*PI()/180))</f>
        <v>-2.40</v>
      </c>
      <c r="K100" s="2" t="str">
        <f>IMREAL(IMDIV(COMPLEX(E100,F100,"j"),Z1_Lc))</f>
        <v>-75.63289613</v>
      </c>
      <c r="L100" s="2" t="str">
        <f>IMAGINARY(IMDIV(COMPLEX(E100,F100,"j"),Z1_Lc))</f>
        <v>-35.77169577</v>
      </c>
      <c r="M100" s="2" t="str">
        <f>IMREAL(IMDIV(COMPLEX(H100,I100,"j"),Zn_Lc))</f>
        <v>6.507922162</v>
      </c>
      <c r="N100" s="2" t="str">
        <f>IMAGINARY(IMDIV(COMPLEX(H100,I100,"j"),Zn_Lc))</f>
        <v>-43.87284751</v>
      </c>
      <c r="O100" s="45" t="str">
        <f>IMREAL(IMPRODUCT(COMPLEX(K100,L100,"j"),Z1_L))</f>
        <v>0.00</v>
      </c>
      <c r="P100" s="45" t="str">
        <f>IMREAL(IMPRODUCT(COMPLEX(M100,N100,"j"),Zn_L))</f>
        <v>0.00</v>
      </c>
      <c r="Q100" s="45" t="str">
        <f t="shared" si="6"/>
        <v>0.00</v>
      </c>
      <c r="R100" s="50" t="str">
        <f t="shared" si="7"/>
        <v>-144.9</v>
      </c>
      <c r="S100" s="50" t="str">
        <f t="shared" si="8"/>
        <v>-16.2</v>
      </c>
      <c r="T100" s="50" t="str">
        <f t="shared" si="9"/>
        <v>-161.0</v>
      </c>
      <c r="V100" s="50" t="str">
        <f t="shared" si="10"/>
        <v>11131.1</v>
      </c>
      <c r="W100" s="50" t="str">
        <f t="shared" si="11"/>
        <v>21339.5</v>
      </c>
    </row>
    <row r="101" ht="15.75" customHeight="1">
      <c r="A101" s="2">
        <v>83.0</v>
      </c>
      <c r="B101" s="51" t="str">
        <f>B100+angle_step</f>
        <v>116.719</v>
      </c>
      <c r="C101" s="57" t="str">
        <f t="shared" si="4"/>
        <v>-167.3</v>
      </c>
      <c r="D101" s="57" t="str">
        <f t="shared" si="5"/>
        <v>-56.8</v>
      </c>
      <c r="E101" s="45" t="str">
        <f>V1pk*COS(B101*PI()/180)</f>
        <v>-152.35</v>
      </c>
      <c r="F101" s="45" t="str">
        <f>V1pk*SIN((B101)*PI()/180)</f>
        <v>302.67</v>
      </c>
      <c r="G101" s="1"/>
      <c r="H101" s="45" t="str">
        <f>VnPk*COS(VnFrq/V1Frq*((B101+Vn_angle)*PI()/180))</f>
        <v>-14.93</v>
      </c>
      <c r="I101" s="45" t="str">
        <f>VnPk*SIN(VnFrq/V1Frq*((B101+Vn_angle)*PI()/180))</f>
        <v>-6.62</v>
      </c>
      <c r="K101" s="2" t="str">
        <f>IMREAL(IMDIV(COMPLEX(E101,F101,"j"),Z1_Lc))</f>
        <v>-74.73223555</v>
      </c>
      <c r="L101" s="2" t="str">
        <f>IMAGINARY(IMDIV(COMPLEX(E101,F101,"j"),Z1_Lc))</f>
        <v>-37.61704619</v>
      </c>
      <c r="M101" s="2" t="str">
        <f>IMREAL(IMDIV(COMPLEX(H101,I101,"j"),Zn_Lc))</f>
        <v>17.97362776</v>
      </c>
      <c r="N101" s="2" t="str">
        <f>IMAGINARY(IMDIV(COMPLEX(H101,I101,"j"),Zn_Lc))</f>
        <v>-40.54785451</v>
      </c>
      <c r="O101" s="45" t="str">
        <f>IMREAL(IMPRODUCT(COMPLEX(K101,L101,"j"),Z1_L))</f>
        <v>0.00</v>
      </c>
      <c r="P101" s="45" t="str">
        <f>IMREAL(IMPRODUCT(COMPLEX(M101,N101,"j"),Zn_L))</f>
        <v>0.00</v>
      </c>
      <c r="Q101" s="45" t="str">
        <f t="shared" si="6"/>
        <v>0.00</v>
      </c>
      <c r="R101" s="50" t="str">
        <f t="shared" si="7"/>
        <v>-152.3</v>
      </c>
      <c r="S101" s="50" t="str">
        <f t="shared" si="8"/>
        <v>-14.9</v>
      </c>
      <c r="T101" s="50" t="str">
        <f t="shared" si="9"/>
        <v>-167.3</v>
      </c>
      <c r="V101" s="50" t="str">
        <f t="shared" si="10"/>
        <v>9494.5</v>
      </c>
      <c r="W101" s="50" t="str">
        <f t="shared" si="11"/>
        <v>17554.5</v>
      </c>
    </row>
    <row r="102" ht="15.75" customHeight="1">
      <c r="A102" s="2">
        <v>84.0</v>
      </c>
      <c r="B102" s="51" t="str">
        <f>B101+angle_step</f>
        <v>118.125</v>
      </c>
      <c r="C102" s="57" t="str">
        <f t="shared" si="4"/>
        <v>-172.4</v>
      </c>
      <c r="D102" s="57" t="str">
        <f t="shared" si="5"/>
        <v>-45.6</v>
      </c>
      <c r="E102" s="45" t="str">
        <f>V1pk*COS(B102*PI()/180)</f>
        <v>-159.73</v>
      </c>
      <c r="F102" s="45" t="str">
        <f>V1pk*SIN((B102)*PI()/180)</f>
        <v>298.84</v>
      </c>
      <c r="G102" s="1"/>
      <c r="H102" s="45" t="str">
        <f>VnPk*COS(VnFrq/V1Frq*((B102+Vn_angle)*PI()/180))</f>
        <v>-12.62</v>
      </c>
      <c r="I102" s="45" t="str">
        <f>VnPk*SIN(VnFrq/V1Frq*((B102+Vn_angle)*PI()/180))</f>
        <v>-10.36</v>
      </c>
      <c r="K102" s="2" t="str">
        <f>IMREAL(IMDIV(COMPLEX(E102,F102,"j"),Z1_Lc))</f>
        <v>-73.78655907</v>
      </c>
      <c r="L102" s="2" t="str">
        <f>IMAGINARY(IMDIV(COMPLEX(E102,F102,"j"),Z1_Lc))</f>
        <v>-39.43973751</v>
      </c>
      <c r="M102" s="2" t="str">
        <f>IMREAL(IMDIV(COMPLEX(H102,I102,"j"),Zn_Lc))</f>
        <v>28.13718233</v>
      </c>
      <c r="N102" s="2" t="str">
        <f>IMAGINARY(IMDIV(COMPLEX(H102,I102,"j"),Zn_Lc))</f>
        <v>-34.28525587</v>
      </c>
      <c r="O102" s="45" t="str">
        <f>IMREAL(IMPRODUCT(COMPLEX(K102,L102,"j"),Z1_L))</f>
        <v>0.00</v>
      </c>
      <c r="P102" s="45" t="str">
        <f>IMREAL(IMPRODUCT(COMPLEX(M102,N102,"j"),Zn_L))</f>
        <v>0.00</v>
      </c>
      <c r="Q102" s="45" t="str">
        <f t="shared" si="6"/>
        <v>0.00</v>
      </c>
      <c r="R102" s="50" t="str">
        <f t="shared" si="7"/>
        <v>-159.7</v>
      </c>
      <c r="S102" s="50" t="str">
        <f t="shared" si="8"/>
        <v>-12.6</v>
      </c>
      <c r="T102" s="50" t="str">
        <f t="shared" si="9"/>
        <v>-172.4</v>
      </c>
      <c r="V102" s="50" t="str">
        <f t="shared" si="10"/>
        <v>7867.9</v>
      </c>
      <c r="W102" s="50" t="str">
        <f t="shared" si="11"/>
        <v>14114.6</v>
      </c>
    </row>
    <row r="103" ht="15.75" customHeight="1">
      <c r="A103" s="2">
        <v>85.0</v>
      </c>
      <c r="B103" s="51" t="str">
        <f>B102+angle_step</f>
        <v>119.531</v>
      </c>
      <c r="C103" s="57" t="str">
        <f t="shared" si="4"/>
        <v>-176.4</v>
      </c>
      <c r="D103" s="57" t="str">
        <f t="shared" si="5"/>
        <v>-36.5</v>
      </c>
      <c r="E103" s="45" t="str">
        <f>V1pk*COS(B103*PI()/180)</f>
        <v>-167.02</v>
      </c>
      <c r="F103" s="45" t="str">
        <f>V1pk*SIN((B103)*PI()/180)</f>
        <v>294.83</v>
      </c>
      <c r="G103" s="1"/>
      <c r="H103" s="45" t="str">
        <f>VnPk*COS(VnFrq/V1Frq*((B103+Vn_angle)*PI()/180))</f>
        <v>-9.40</v>
      </c>
      <c r="I103" s="45" t="str">
        <f>VnPk*SIN(VnFrq/V1Frq*((B103+Vn_angle)*PI()/180))</f>
        <v>-13.35</v>
      </c>
      <c r="K103" s="2" t="str">
        <f>IMREAL(IMDIV(COMPLEX(E103,F103,"j"),Z1_Lc))</f>
        <v>-72.79643633</v>
      </c>
      <c r="L103" s="2" t="str">
        <f>IMAGINARY(IMDIV(COMPLEX(E103,F103,"j"),Z1_Lc))</f>
        <v>-41.23867181</v>
      </c>
      <c r="M103" s="2" t="str">
        <f>IMREAL(IMDIV(COMPLEX(H103,I103,"j"),Zn_Lc))</f>
        <v>36.26225803</v>
      </c>
      <c r="N103" s="2" t="str">
        <f>IMAGINARY(IMDIV(COMPLEX(H103,I103,"j"),Zn_Lc))</f>
        <v>-25.53876353</v>
      </c>
      <c r="O103" s="45" t="str">
        <f>IMREAL(IMPRODUCT(COMPLEX(K103,L103,"j"),Z1_L))</f>
        <v>0.00</v>
      </c>
      <c r="P103" s="45" t="str">
        <f>IMREAL(IMPRODUCT(COMPLEX(M103,N103,"j"),Zn_L))</f>
        <v>0.00</v>
      </c>
      <c r="Q103" s="45" t="str">
        <f t="shared" si="6"/>
        <v>0.00</v>
      </c>
      <c r="R103" s="50" t="str">
        <f t="shared" si="7"/>
        <v>-167.0</v>
      </c>
      <c r="S103" s="50" t="str">
        <f t="shared" si="8"/>
        <v>-9.4</v>
      </c>
      <c r="T103" s="50" t="str">
        <f t="shared" si="9"/>
        <v>-176.4</v>
      </c>
      <c r="V103" s="50" t="str">
        <f t="shared" si="10"/>
        <v>6445.3</v>
      </c>
      <c r="W103" s="50" t="str">
        <f t="shared" si="11"/>
        <v>11259.0</v>
      </c>
    </row>
    <row r="104" ht="15.75" customHeight="1">
      <c r="A104" s="2">
        <v>86.0</v>
      </c>
      <c r="B104" s="51" t="str">
        <f>B103+angle_step</f>
        <v>120.938</v>
      </c>
      <c r="C104" s="57" t="str">
        <f t="shared" si="4"/>
        <v>-179.7</v>
      </c>
      <c r="D104" s="57" t="str">
        <f t="shared" si="5"/>
        <v>-30.0</v>
      </c>
      <c r="E104" s="45" t="str">
        <f>V1pk*COS(B104*PI()/180)</f>
        <v>-174.20</v>
      </c>
      <c r="F104" s="45" t="str">
        <f>V1pk*SIN((B104)*PI()/180)</f>
        <v>290.64</v>
      </c>
      <c r="G104" s="1"/>
      <c r="H104" s="45" t="str">
        <f>VnPk*COS(VnFrq/V1Frq*((B104+Vn_angle)*PI()/180))</f>
        <v>-5.50</v>
      </c>
      <c r="I104" s="45" t="str">
        <f>VnPk*SIN(VnFrq/V1Frq*((B104+Vn_angle)*PI()/180))</f>
        <v>-15.38</v>
      </c>
      <c r="K104" s="2" t="str">
        <f>IMREAL(IMDIV(COMPLEX(E104,F104,"j"),Z1_Lc))</f>
        <v>-71.76246374</v>
      </c>
      <c r="L104" s="2" t="str">
        <f>IMAGINARY(IMDIV(COMPLEX(E104,F104,"j"),Z1_Lc))</f>
        <v>-43.01276547</v>
      </c>
      <c r="M104" s="2" t="str">
        <f>IMREAL(IMDIV(COMPLEX(H104,I104,"j"),Zn_Lc))</f>
        <v>41.76021042</v>
      </c>
      <c r="N104" s="2" t="str">
        <f>IMAGINARY(IMDIV(COMPLEX(H104,I104,"j"),Zn_Lc))</f>
        <v>-14.94204221</v>
      </c>
      <c r="O104" s="45" t="str">
        <f>IMREAL(IMPRODUCT(COMPLEX(K104,L104,"j"),Z1_L))</f>
        <v>0.00</v>
      </c>
      <c r="P104" s="45" t="str">
        <f>IMREAL(IMPRODUCT(COMPLEX(M104,N104,"j"),Zn_L))</f>
        <v>0.00</v>
      </c>
      <c r="Q104" s="45" t="str">
        <f t="shared" si="6"/>
        <v>0.00</v>
      </c>
      <c r="R104" s="50" t="str">
        <f t="shared" si="7"/>
        <v>-174.2</v>
      </c>
      <c r="S104" s="50" t="str">
        <f t="shared" si="8"/>
        <v>-5.5</v>
      </c>
      <c r="T104" s="50" t="str">
        <f t="shared" si="9"/>
        <v>-179.7</v>
      </c>
      <c r="V104" s="50" t="str">
        <f t="shared" si="10"/>
        <v>5391.5</v>
      </c>
      <c r="W104" s="50" t="str">
        <f t="shared" si="11"/>
        <v>9181.1</v>
      </c>
    </row>
    <row r="105" ht="15.75" customHeight="1">
      <c r="A105" s="2">
        <v>87.0</v>
      </c>
      <c r="B105" s="51" t="str">
        <f>B104+angle_step</f>
        <v>122.344</v>
      </c>
      <c r="C105" s="57" t="str">
        <f t="shared" si="4"/>
        <v>-182.5</v>
      </c>
      <c r="D105" s="57" t="str">
        <f t="shared" si="5"/>
        <v>-26.5</v>
      </c>
      <c r="E105" s="45" t="str">
        <f>V1pk*COS(B105*PI()/180)</f>
        <v>-181.28</v>
      </c>
      <c r="F105" s="45" t="str">
        <f>V1pk*SIN((B105)*PI()/180)</f>
        <v>286.28</v>
      </c>
      <c r="G105" s="1"/>
      <c r="H105" s="45" t="str">
        <f>VnPk*COS(VnFrq/V1Frq*((B105+Vn_angle)*PI()/180))</f>
        <v>-1.20</v>
      </c>
      <c r="I105" s="45" t="str">
        <f>VnPk*SIN(VnFrq/V1Frq*((B105+Vn_angle)*PI()/180))</f>
        <v>-16.29</v>
      </c>
      <c r="K105" s="2" t="str">
        <f>IMREAL(IMDIV(COMPLEX(E105,F105,"j"),Z1_Lc))</f>
        <v>-70.68526412</v>
      </c>
      <c r="L105" s="2" t="str">
        <f>IMAGINARY(IMDIV(COMPLEX(E105,F105,"j"),Z1_Lc))</f>
        <v>-44.76094985</v>
      </c>
      <c r="M105" s="2" t="str">
        <f>IMREAL(IMDIV(COMPLEX(H105,I105,"j"),Zn_Lc))</f>
        <v>44.23272459</v>
      </c>
      <c r="N105" s="2" t="str">
        <f>IMAGINARY(IMDIV(COMPLEX(H105,I105,"j"),Zn_Lc))</f>
        <v>-3.262801784</v>
      </c>
      <c r="O105" s="45" t="str">
        <f>IMREAL(IMPRODUCT(COMPLEX(K105,L105,"j"),Z1_L))</f>
        <v>0.00</v>
      </c>
      <c r="P105" s="45" t="str">
        <f>IMREAL(IMPRODUCT(COMPLEX(M105,N105,"j"),Zn_L))</f>
        <v>0.00</v>
      </c>
      <c r="Q105" s="45" t="str">
        <f t="shared" si="6"/>
        <v>0.00</v>
      </c>
      <c r="R105" s="50" t="str">
        <f t="shared" si="7"/>
        <v>-181.3</v>
      </c>
      <c r="S105" s="50" t="str">
        <f t="shared" si="8"/>
        <v>-1.2</v>
      </c>
      <c r="T105" s="50" t="str">
        <f t="shared" si="9"/>
        <v>-182.5</v>
      </c>
      <c r="V105" s="50" t="str">
        <f t="shared" si="10"/>
        <v>4827.1</v>
      </c>
      <c r="W105" s="50" t="str">
        <f t="shared" si="11"/>
        <v>8003.5</v>
      </c>
    </row>
    <row r="106" ht="15.75" customHeight="1">
      <c r="A106" s="2">
        <v>88.0</v>
      </c>
      <c r="B106" s="51" t="str">
        <f>B105+angle_step</f>
        <v>123.750</v>
      </c>
      <c r="C106" s="57" t="str">
        <f t="shared" si="4"/>
        <v>-185.1</v>
      </c>
      <c r="D106" s="57" t="str">
        <f t="shared" si="5"/>
        <v>-26.1</v>
      </c>
      <c r="E106" s="45" t="str">
        <f>V1pk*COS(B106*PI()/180)</f>
        <v>-188.25</v>
      </c>
      <c r="F106" s="45" t="str">
        <f>V1pk*SIN((B106)*PI()/180)</f>
        <v>281.74</v>
      </c>
      <c r="G106" s="1"/>
      <c r="H106" s="45" t="str">
        <f>VnPk*COS(VnFrq/V1Frq*((B106+Vn_angle)*PI()/180))</f>
        <v>3.19</v>
      </c>
      <c r="I106" s="45" t="str">
        <f>VnPk*SIN(VnFrq/V1Frq*((B106+Vn_angle)*PI()/180))</f>
        <v>-16.02</v>
      </c>
      <c r="K106" s="2" t="str">
        <f>IMREAL(IMDIV(COMPLEX(E106,F106,"j"),Z1_Lc))</f>
        <v>-69.56548634</v>
      </c>
      <c r="L106" s="2" t="str">
        <f>IMAGINARY(IMDIV(COMPLEX(E106,F106,"j"),Z1_Lc))</f>
        <v>-46.48217191</v>
      </c>
      <c r="M106" s="2" t="str">
        <f>IMREAL(IMDIV(COMPLEX(H106,I106,"j"),Zn_Lc))</f>
        <v>43.50067214</v>
      </c>
      <c r="N106" s="2" t="str">
        <f>IMAGINARY(IMDIV(COMPLEX(H106,I106,"j"),Zn_Lc))</f>
        <v>8.652821678</v>
      </c>
      <c r="O106" s="45" t="str">
        <f>IMREAL(IMPRODUCT(COMPLEX(K106,L106,"j"),Z1_L))</f>
        <v>0.00</v>
      </c>
      <c r="P106" s="45" t="str">
        <f>IMREAL(IMPRODUCT(COMPLEX(M106,N106,"j"),Zn_L))</f>
        <v>0.00</v>
      </c>
      <c r="Q106" s="45" t="str">
        <f t="shared" si="6"/>
        <v>0.00</v>
      </c>
      <c r="R106" s="50" t="str">
        <f t="shared" si="7"/>
        <v>-188.3</v>
      </c>
      <c r="S106" s="50" t="str">
        <f t="shared" si="8"/>
        <v>3.2</v>
      </c>
      <c r="T106" s="50" t="str">
        <f t="shared" si="9"/>
        <v>-185.1</v>
      </c>
      <c r="V106" s="50" t="str">
        <f t="shared" si="10"/>
        <v>4823.7</v>
      </c>
      <c r="W106" s="50" t="str">
        <f t="shared" si="11"/>
        <v>7761.0</v>
      </c>
    </row>
    <row r="107" ht="15.75" customHeight="1">
      <c r="A107" s="2">
        <v>89.0</v>
      </c>
      <c r="B107" s="51" t="str">
        <f>B106+angle_step</f>
        <v>125.156</v>
      </c>
      <c r="C107" s="57" t="str">
        <f t="shared" si="4"/>
        <v>-187.8</v>
      </c>
      <c r="D107" s="57" t="str">
        <f t="shared" si="5"/>
        <v>-28.8</v>
      </c>
      <c r="E107" s="45" t="str">
        <f>V1pk*COS(B107*PI()/180)</f>
        <v>-195.11</v>
      </c>
      <c r="F107" s="45" t="str">
        <f>V1pk*SIN((B107)*PI()/180)</f>
        <v>277.04</v>
      </c>
      <c r="G107" s="1"/>
      <c r="H107" s="45" t="str">
        <f>VnPk*COS(VnFrq/V1Frq*((B107+Vn_angle)*PI()/180))</f>
        <v>7.34</v>
      </c>
      <c r="I107" s="45" t="str">
        <f>VnPk*SIN(VnFrq/V1Frq*((B107+Vn_angle)*PI()/180))</f>
        <v>-14.59</v>
      </c>
      <c r="K107" s="2" t="str">
        <f>IMREAL(IMDIV(COMPLEX(E107,F107,"j"),Z1_Lc))</f>
        <v>-68.40380491</v>
      </c>
      <c r="L107" s="2" t="str">
        <f>IMAGINARY(IMDIV(COMPLEX(E107,F107,"j"),Z1_Lc))</f>
        <v>-48.17539484</v>
      </c>
      <c r="M107" s="2" t="str">
        <f>IMREAL(IMDIV(COMPLEX(H107,I107,"j"),Zn_Lc))</f>
        <v>39.61708873</v>
      </c>
      <c r="N107" s="2" t="str">
        <f>IMAGINARY(IMDIV(COMPLEX(H107,I107,"j"),Zn_Lc))</f>
        <v>19.94156665</v>
      </c>
      <c r="O107" s="45" t="str">
        <f>IMREAL(IMPRODUCT(COMPLEX(K107,L107,"j"),Z1_L))</f>
        <v>0.00</v>
      </c>
      <c r="P107" s="45" t="str">
        <f>IMREAL(IMPRODUCT(COMPLEX(M107,N107,"j"),Zn_L))</f>
        <v>0.00</v>
      </c>
      <c r="Q107" s="45" t="str">
        <f t="shared" si="6"/>
        <v>0.00</v>
      </c>
      <c r="R107" s="50" t="str">
        <f t="shared" si="7"/>
        <v>-195.1</v>
      </c>
      <c r="S107" s="50" t="str">
        <f t="shared" si="8"/>
        <v>7.3</v>
      </c>
      <c r="T107" s="50" t="str">
        <f t="shared" si="9"/>
        <v>-187.8</v>
      </c>
      <c r="V107" s="50" t="str">
        <f t="shared" si="10"/>
        <v>5405.2</v>
      </c>
      <c r="W107" s="50" t="str">
        <f t="shared" si="11"/>
        <v>8394.8</v>
      </c>
    </row>
    <row r="108" ht="15.75" customHeight="1">
      <c r="A108" s="2">
        <v>90.0</v>
      </c>
      <c r="B108" s="51" t="str">
        <f>B107+angle_step</f>
        <v>126.563</v>
      </c>
      <c r="C108" s="57" t="str">
        <f t="shared" si="4"/>
        <v>-190.9</v>
      </c>
      <c r="D108" s="57" t="str">
        <f t="shared" si="5"/>
        <v>-34.3</v>
      </c>
      <c r="E108" s="45" t="str">
        <f>V1pk*COS(B108*PI()/180)</f>
        <v>-201.85</v>
      </c>
      <c r="F108" s="45" t="str">
        <f>V1pk*SIN((B108)*PI()/180)</f>
        <v>272.16</v>
      </c>
      <c r="G108" s="1"/>
      <c r="H108" s="45" t="str">
        <f>VnPk*COS(VnFrq/V1Frq*((B108+Vn_angle)*PI()/180))</f>
        <v>10.97</v>
      </c>
      <c r="I108" s="45" t="str">
        <f>VnPk*SIN(VnFrq/V1Frq*((B108+Vn_angle)*PI()/180))</f>
        <v>-12.10</v>
      </c>
      <c r="K108" s="2" t="str">
        <f>IMREAL(IMDIV(COMPLEX(E108,F108,"j"),Z1_Lc))</f>
        <v>-67.20091959</v>
      </c>
      <c r="L108" s="2" t="str">
        <f>IMAGINARY(IMDIV(COMPLEX(E108,F108,"j"),Z1_Lc))</f>
        <v>-49.83959872</v>
      </c>
      <c r="M108" s="2" t="str">
        <f>IMREAL(IMDIV(COMPLEX(H108,I108,"j"),Zn_Lc))</f>
        <v>32.86333168</v>
      </c>
      <c r="N108" s="2" t="str">
        <f>IMAGINARY(IMDIV(COMPLEX(H108,I108,"j"),Zn_Lc))</f>
        <v>29.78558763</v>
      </c>
      <c r="O108" s="45" t="str">
        <f>IMREAL(IMPRODUCT(COMPLEX(K108,L108,"j"),Z1_L))</f>
        <v>0.00</v>
      </c>
      <c r="P108" s="45" t="str">
        <f>IMREAL(IMPRODUCT(COMPLEX(M108,N108,"j"),Zn_L))</f>
        <v>0.00</v>
      </c>
      <c r="Q108" s="45" t="str">
        <f t="shared" si="6"/>
        <v>0.00</v>
      </c>
      <c r="R108" s="50" t="str">
        <f t="shared" si="7"/>
        <v>-201.9</v>
      </c>
      <c r="S108" s="50" t="str">
        <f t="shared" si="8"/>
        <v>11.0</v>
      </c>
      <c r="T108" s="50" t="str">
        <f t="shared" si="9"/>
        <v>-190.9</v>
      </c>
      <c r="V108" s="50" t="str">
        <f t="shared" si="10"/>
        <v>6554.5</v>
      </c>
      <c r="W108" s="50" t="str">
        <f t="shared" si="11"/>
        <v>9760.9</v>
      </c>
    </row>
    <row r="109" ht="15.75" customHeight="1">
      <c r="A109" s="2">
        <v>91.0</v>
      </c>
      <c r="B109" s="51" t="str">
        <f>B108+angle_step</f>
        <v>127.969</v>
      </c>
      <c r="C109" s="57" t="str">
        <f t="shared" si="4"/>
        <v>-194.7</v>
      </c>
      <c r="D109" s="57" t="str">
        <f t="shared" si="5"/>
        <v>-42.2</v>
      </c>
      <c r="E109" s="45" t="str">
        <f>V1pk*COS(B109*PI()/180)</f>
        <v>-208.47</v>
      </c>
      <c r="F109" s="45" t="str">
        <f>V1pk*SIN((B109)*PI()/180)</f>
        <v>267.13</v>
      </c>
      <c r="G109" s="1"/>
      <c r="H109" s="45" t="str">
        <f>VnPk*COS(VnFrq/V1Frq*((B109+Vn_angle)*PI()/180))</f>
        <v>13.80</v>
      </c>
      <c r="I109" s="45" t="str">
        <f>VnPk*SIN(VnFrq/V1Frq*((B109+Vn_angle)*PI()/180))</f>
        <v>-8.74</v>
      </c>
      <c r="K109" s="2" t="str">
        <f>IMREAL(IMDIV(COMPLEX(E109,F109,"j"),Z1_Lc))</f>
        <v>-65.95755495</v>
      </c>
      <c r="L109" s="2" t="str">
        <f>IMAGINARY(IMDIV(COMPLEX(E109,F109,"j"),Z1_Lc))</f>
        <v>-51.47378109</v>
      </c>
      <c r="M109" s="2" t="str">
        <f>IMREAL(IMDIV(COMPLEX(H109,I109,"j"),Zn_Lc))</f>
        <v>23.72869631</v>
      </c>
      <c r="N109" s="2" t="str">
        <f>IMAGINARY(IMDIV(COMPLEX(H109,I109,"j"),Zn_Lc))</f>
        <v>37.47170628</v>
      </c>
      <c r="O109" s="45" t="str">
        <f>IMREAL(IMPRODUCT(COMPLEX(K109,L109,"j"),Z1_L))</f>
        <v>0.00</v>
      </c>
      <c r="P109" s="45" t="str">
        <f>IMREAL(IMPRODUCT(COMPLEX(M109,N109,"j"),Zn_L))</f>
        <v>0.00</v>
      </c>
      <c r="Q109" s="45" t="str">
        <f t="shared" si="6"/>
        <v>0.00</v>
      </c>
      <c r="R109" s="50" t="str">
        <f t="shared" si="7"/>
        <v>-208.5</v>
      </c>
      <c r="S109" s="50" t="str">
        <f t="shared" si="8"/>
        <v>13.8</v>
      </c>
      <c r="T109" s="50" t="str">
        <f t="shared" si="9"/>
        <v>-194.7</v>
      </c>
      <c r="V109" s="50" t="str">
        <f t="shared" si="10"/>
        <v>8220.8</v>
      </c>
      <c r="W109" s="50" t="str">
        <f t="shared" si="11"/>
        <v>11649.4</v>
      </c>
    </row>
    <row r="110" ht="15.75" customHeight="1">
      <c r="A110" s="2">
        <v>92.0</v>
      </c>
      <c r="B110" s="51" t="str">
        <f>B109+angle_step</f>
        <v>129.375</v>
      </c>
      <c r="C110" s="57" t="str">
        <f t="shared" si="4"/>
        <v>-199.3</v>
      </c>
      <c r="D110" s="57" t="str">
        <f t="shared" si="5"/>
        <v>-51.8</v>
      </c>
      <c r="E110" s="45" t="str">
        <f>V1pk*COS(B110*PI()/180)</f>
        <v>-214.96</v>
      </c>
      <c r="F110" s="45" t="str">
        <f>V1pk*SIN((B110)*PI()/180)</f>
        <v>261.93</v>
      </c>
      <c r="G110" s="1"/>
      <c r="H110" s="45" t="str">
        <f>VnPk*COS(VnFrq/V1Frq*((B110+Vn_angle)*PI()/180))</f>
        <v>15.63</v>
      </c>
      <c r="I110" s="45" t="str">
        <f>VnPk*SIN(VnFrq/V1Frq*((B110+Vn_angle)*PI()/180))</f>
        <v>-4.74</v>
      </c>
      <c r="K110" s="2" t="str">
        <f>IMREAL(IMDIV(COMPLEX(E110,F110,"j"),Z1_Lc))</f>
        <v>-64.67445994</v>
      </c>
      <c r="L110" s="2" t="str">
        <f>IMAGINARY(IMDIV(COMPLEX(E110,F110,"j"),Z1_Lc))</f>
        <v>-53.07695758</v>
      </c>
      <c r="M110" s="2" t="str">
        <f>IMREAL(IMDIV(COMPLEX(H110,I110,"j"),Zn_Lc))</f>
        <v>12.87496746</v>
      </c>
      <c r="N110" s="2" t="str">
        <f>IMAGINARY(IMDIV(COMPLEX(H110,I110,"j"),Zn_Lc))</f>
        <v>42.44307968</v>
      </c>
      <c r="O110" s="45" t="str">
        <f>IMREAL(IMPRODUCT(COMPLEX(K110,L110,"j"),Z1_L))</f>
        <v>0.00</v>
      </c>
      <c r="P110" s="45" t="str">
        <f>IMREAL(IMPRODUCT(COMPLEX(M110,N110,"j"),Zn_L))</f>
        <v>0.00</v>
      </c>
      <c r="Q110" s="45" t="str">
        <f t="shared" si="6"/>
        <v>0.00</v>
      </c>
      <c r="R110" s="50" t="str">
        <f t="shared" si="7"/>
        <v>-215.0</v>
      </c>
      <c r="S110" s="50" t="str">
        <f t="shared" si="8"/>
        <v>15.6</v>
      </c>
      <c r="T110" s="50" t="str">
        <f t="shared" si="9"/>
        <v>-199.3</v>
      </c>
      <c r="V110" s="50" t="str">
        <f t="shared" si="10"/>
        <v>10325.4</v>
      </c>
      <c r="W110" s="50" t="str">
        <f t="shared" si="11"/>
        <v>13813.5</v>
      </c>
    </row>
    <row r="111" ht="15.75" customHeight="1">
      <c r="A111" s="2">
        <v>93.0</v>
      </c>
      <c r="B111" s="51" t="str">
        <f>B110+angle_step</f>
        <v>130.781</v>
      </c>
      <c r="C111" s="57" t="str">
        <f t="shared" si="4"/>
        <v>-205.0</v>
      </c>
      <c r="D111" s="57" t="str">
        <f t="shared" si="5"/>
        <v>-62.3</v>
      </c>
      <c r="E111" s="45" t="str">
        <f>V1pk*COS(B111*PI()/180)</f>
        <v>-221.33</v>
      </c>
      <c r="F111" s="45" t="str">
        <f>V1pk*SIN((B111)*PI()/180)</f>
        <v>256.58</v>
      </c>
      <c r="G111" s="1"/>
      <c r="H111" s="45" t="str">
        <f>VnPk*COS(VnFrq/V1Frq*((B111+Vn_angle)*PI()/180))</f>
        <v>16.33</v>
      </c>
      <c r="I111" s="45" t="str">
        <f>VnPk*SIN(VnFrq/V1Frq*((B111+Vn_angle)*PI()/180))</f>
        <v>-0.40</v>
      </c>
      <c r="K111" s="2" t="str">
        <f>IMREAL(IMDIV(COMPLEX(E111,F111,"j"),Z1_Lc))</f>
        <v>-63.35240746</v>
      </c>
      <c r="L111" s="2" t="str">
        <f>IMAGINARY(IMDIV(COMPLEX(E111,F111,"j"),Z1_Lc))</f>
        <v>-54.6481625</v>
      </c>
      <c r="M111" s="2" t="str">
        <f>IMREAL(IMDIV(COMPLEX(H111,I111,"j"),Zn_Lc))</f>
        <v>1.088474672</v>
      </c>
      <c r="N111" s="2" t="str">
        <f>IMAGINARY(IMDIV(COMPLEX(H111,I111,"j"),Zn_Lc))</f>
        <v>44.33954243</v>
      </c>
      <c r="O111" s="45" t="str">
        <f>IMREAL(IMPRODUCT(COMPLEX(K111,L111,"j"),Z1_L))</f>
        <v>0.00</v>
      </c>
      <c r="P111" s="45" t="str">
        <f>IMREAL(IMPRODUCT(COMPLEX(M111,N111,"j"),Zn_L))</f>
        <v>0.00</v>
      </c>
      <c r="Q111" s="45" t="str">
        <f t="shared" si="6"/>
        <v>0.00</v>
      </c>
      <c r="R111" s="50" t="str">
        <f t="shared" si="7"/>
        <v>-221.3</v>
      </c>
      <c r="S111" s="50" t="str">
        <f t="shared" si="8"/>
        <v>16.3</v>
      </c>
      <c r="T111" s="50" t="str">
        <f t="shared" si="9"/>
        <v>-205.0</v>
      </c>
      <c r="V111" s="50" t="str">
        <f t="shared" si="10"/>
        <v>12764.1</v>
      </c>
      <c r="W111" s="50" t="str">
        <f t="shared" si="11"/>
        <v>16000.5</v>
      </c>
    </row>
    <row r="112" ht="15.75" customHeight="1">
      <c r="A112" s="2">
        <v>94.0</v>
      </c>
      <c r="B112" s="51" t="str">
        <f>B111+angle_step</f>
        <v>132.188</v>
      </c>
      <c r="C112" s="57" t="str">
        <f t="shared" si="4"/>
        <v>-211.7</v>
      </c>
      <c r="D112" s="57" t="str">
        <f t="shared" si="5"/>
        <v>-72.8</v>
      </c>
      <c r="E112" s="45" t="str">
        <f>V1pk*COS(B112*PI()/180)</f>
        <v>-227.56</v>
      </c>
      <c r="F112" s="45" t="str">
        <f>V1pk*SIN((B112)*PI()/180)</f>
        <v>251.07</v>
      </c>
      <c r="G112" s="1"/>
      <c r="H112" s="45" t="str">
        <f>VnPk*COS(VnFrq/V1Frq*((B112+Vn_angle)*PI()/180))</f>
        <v>15.84</v>
      </c>
      <c r="I112" s="45" t="str">
        <f>VnPk*SIN(VnFrq/V1Frq*((B112+Vn_angle)*PI()/180))</f>
        <v>3.97</v>
      </c>
      <c r="K112" s="2" t="str">
        <f>IMREAL(IMDIV(COMPLEX(E112,F112,"j"),Z1_Lc))</f>
        <v>-61.99219385</v>
      </c>
      <c r="L112" s="2" t="str">
        <f>IMAGINARY(IMDIV(COMPLEX(E112,F112,"j"),Z1_Lc))</f>
        <v>-56.1864494</v>
      </c>
      <c r="M112" s="2" t="str">
        <f>IMREAL(IMDIV(COMPLEX(H112,I112,"j"),Zn_Lc))</f>
        <v>-10.77687579</v>
      </c>
      <c r="N112" s="2" t="str">
        <f>IMAGINARY(IMDIV(COMPLEX(H112,I112,"j"),Zn_Lc))</f>
        <v>43.02369984</v>
      </c>
      <c r="O112" s="45" t="str">
        <f>IMREAL(IMPRODUCT(COMPLEX(K112,L112,"j"),Z1_L))</f>
        <v>0.00</v>
      </c>
      <c r="P112" s="45" t="str">
        <f>IMREAL(IMPRODUCT(COMPLEX(M112,N112,"j"),Zn_L))</f>
        <v>0.00</v>
      </c>
      <c r="Q112" s="45" t="str">
        <f t="shared" si="6"/>
        <v>0.00</v>
      </c>
      <c r="R112" s="50" t="str">
        <f t="shared" si="7"/>
        <v>-227.6</v>
      </c>
      <c r="S112" s="50" t="str">
        <f t="shared" si="8"/>
        <v>15.8</v>
      </c>
      <c r="T112" s="50" t="str">
        <f t="shared" si="9"/>
        <v>-211.7</v>
      </c>
      <c r="V112" s="50" t="str">
        <f t="shared" si="10"/>
        <v>15406.3</v>
      </c>
      <c r="W112" s="50" t="str">
        <f t="shared" si="11"/>
        <v>17981.3</v>
      </c>
    </row>
    <row r="113" ht="15.75" customHeight="1">
      <c r="A113" s="2">
        <v>95.0</v>
      </c>
      <c r="B113" s="51" t="str">
        <f>B112+angle_step</f>
        <v>133.594</v>
      </c>
      <c r="C113" s="57" t="str">
        <f t="shared" si="4"/>
        <v>-219.4</v>
      </c>
      <c r="D113" s="57" t="str">
        <f t="shared" si="5"/>
        <v>-82.5</v>
      </c>
      <c r="E113" s="45" t="str">
        <f>V1pk*COS(B113*PI()/180)</f>
        <v>-233.65</v>
      </c>
      <c r="F113" s="45" t="str">
        <f>V1pk*SIN((B113)*PI()/180)</f>
        <v>245.41</v>
      </c>
      <c r="G113" s="1"/>
      <c r="H113" s="45" t="str">
        <f>VnPk*COS(VnFrq/V1Frq*((B113+Vn_angle)*PI()/180))</f>
        <v>14.21</v>
      </c>
      <c r="I113" s="45" t="str">
        <f>VnPk*SIN(VnFrq/V1Frq*((B113+Vn_angle)*PI()/180))</f>
        <v>8.05</v>
      </c>
      <c r="K113" s="2" t="str">
        <f>IMREAL(IMDIV(COMPLEX(E113,F113,"j"),Z1_Lc))</f>
        <v>-60.59463847</v>
      </c>
      <c r="L113" s="2" t="str">
        <f>IMAGINARY(IMDIV(COMPLEX(E113,F113,"j"),Z1_Lc))</f>
        <v>-57.69089169</v>
      </c>
      <c r="M113" s="2" t="str">
        <f>IMREAL(IMDIV(COMPLEX(H113,I113,"j"),Zn_Lc))</f>
        <v>-21.86146457</v>
      </c>
      <c r="N113" s="2" t="str">
        <f>IMAGINARY(IMDIV(COMPLEX(H113,I113,"j"),Zn_Lc))</f>
        <v>38.59088191</v>
      </c>
      <c r="O113" s="45" t="str">
        <f>IMREAL(IMPRODUCT(COMPLEX(K113,L113,"j"),Z1_L))</f>
        <v>0.00</v>
      </c>
      <c r="P113" s="45" t="str">
        <f>IMREAL(IMPRODUCT(COMPLEX(M113,N113,"j"),Zn_L))</f>
        <v>0.00</v>
      </c>
      <c r="Q113" s="45" t="str">
        <f t="shared" si="6"/>
        <v>0.00</v>
      </c>
      <c r="R113" s="50" t="str">
        <f t="shared" si="7"/>
        <v>-233.6</v>
      </c>
      <c r="S113" s="50" t="str">
        <f t="shared" si="8"/>
        <v>14.2</v>
      </c>
      <c r="T113" s="50" t="str">
        <f t="shared" si="9"/>
        <v>-219.4</v>
      </c>
      <c r="V113" s="50" t="str">
        <f t="shared" si="10"/>
        <v>18094.1</v>
      </c>
      <c r="W113" s="50" t="str">
        <f t="shared" si="11"/>
        <v>19571.7</v>
      </c>
    </row>
    <row r="114" ht="15.75" customHeight="1">
      <c r="A114" s="2">
        <v>96.0</v>
      </c>
      <c r="B114" s="51" t="str">
        <f>B113+angle_step</f>
        <v>135.000</v>
      </c>
      <c r="C114" s="57" t="str">
        <f t="shared" si="4"/>
        <v>-228.1</v>
      </c>
      <c r="D114" s="57" t="str">
        <f t="shared" si="5"/>
        <v>-90.5</v>
      </c>
      <c r="E114" s="45" t="str">
        <f>V1pk*COS(B114*PI()/180)</f>
        <v>-239.60</v>
      </c>
      <c r="F114" s="45" t="str">
        <f>V1pk*SIN((B114)*PI()/180)</f>
        <v>239.60</v>
      </c>
      <c r="G114" s="1"/>
      <c r="H114" s="45" t="str">
        <f>VnPk*COS(VnFrq/V1Frq*((B114+Vn_angle)*PI()/180))</f>
        <v>11.55</v>
      </c>
      <c r="I114" s="45" t="str">
        <f>VnPk*SIN(VnFrq/V1Frq*((B114+Vn_angle)*PI()/180))</f>
        <v>11.55</v>
      </c>
      <c r="K114" s="2" t="str">
        <f>IMREAL(IMDIV(COMPLEX(E114,F114,"j"),Z1_Lc))</f>
        <v>-59.16058314</v>
      </c>
      <c r="L114" s="2" t="str">
        <f>IMAGINARY(IMDIV(COMPLEX(E114,F114,"j"),Z1_Lc))</f>
        <v>-59.16058314</v>
      </c>
      <c r="M114" s="2" t="str">
        <f>IMREAL(IMDIV(COMPLEX(H114,I114,"j"),Zn_Lc))</f>
        <v>-31.36223684</v>
      </c>
      <c r="N114" s="2" t="str">
        <f>IMAGINARY(IMDIV(COMPLEX(H114,I114,"j"),Zn_Lc))</f>
        <v>31.36223684</v>
      </c>
      <c r="O114" s="45" t="str">
        <f>IMREAL(IMPRODUCT(COMPLEX(K114,L114,"j"),Z1_L))</f>
        <v>0.00</v>
      </c>
      <c r="P114" s="45" t="str">
        <f>IMREAL(IMPRODUCT(COMPLEX(M114,N114,"j"),Zn_L))</f>
        <v>0.00</v>
      </c>
      <c r="Q114" s="45" t="str">
        <f t="shared" si="6"/>
        <v>0.00</v>
      </c>
      <c r="R114" s="50" t="str">
        <f t="shared" si="7"/>
        <v>-239.6</v>
      </c>
      <c r="S114" s="50" t="str">
        <f t="shared" si="8"/>
        <v>11.5</v>
      </c>
      <c r="T114" s="50" t="str">
        <f t="shared" si="9"/>
        <v>-228.1</v>
      </c>
      <c r="V114" s="50" t="str">
        <f t="shared" si="10"/>
        <v>20644.0</v>
      </c>
      <c r="W114" s="50" t="str">
        <f t="shared" si="11"/>
        <v>20644.0</v>
      </c>
    </row>
    <row r="115" ht="15.75" customHeight="1">
      <c r="A115" s="2">
        <v>97.0</v>
      </c>
      <c r="B115" s="51" t="str">
        <f>B114+angle_step</f>
        <v>136.406</v>
      </c>
      <c r="C115" s="57" t="str">
        <f t="shared" si="4"/>
        <v>-237.4</v>
      </c>
      <c r="D115" s="57" t="str">
        <f t="shared" si="5"/>
        <v>-96.3</v>
      </c>
      <c r="E115" s="45" t="str">
        <f>V1pk*COS(B115*PI()/180)</f>
        <v>-245.41</v>
      </c>
      <c r="F115" s="45" t="str">
        <f>V1pk*SIN((B115)*PI()/180)</f>
        <v>233.65</v>
      </c>
      <c r="G115" s="1"/>
      <c r="H115" s="45" t="str">
        <f>VnPk*COS(VnFrq/V1Frq*((B115+Vn_angle)*PI()/180))</f>
        <v>8.05</v>
      </c>
      <c r="I115" s="45" t="str">
        <f>VnPk*SIN(VnFrq/V1Frq*((B115+Vn_angle)*PI()/180))</f>
        <v>14.21</v>
      </c>
      <c r="K115" s="2" t="str">
        <f>IMREAL(IMDIV(COMPLEX(E115,F115,"j"),Z1_Lc))</f>
        <v>-57.69089169</v>
      </c>
      <c r="L115" s="2" t="str">
        <f>IMAGINARY(IMDIV(COMPLEX(E115,F115,"j"),Z1_Lc))</f>
        <v>-60.59463847</v>
      </c>
      <c r="M115" s="2" t="str">
        <f>IMREAL(IMDIV(COMPLEX(H115,I115,"j"),Zn_Lc))</f>
        <v>-38.59088191</v>
      </c>
      <c r="N115" s="2" t="str">
        <f>IMAGINARY(IMDIV(COMPLEX(H115,I115,"j"),Zn_Lc))</f>
        <v>21.86146457</v>
      </c>
      <c r="O115" s="45" t="str">
        <f>IMREAL(IMPRODUCT(COMPLEX(K115,L115,"j"),Z1_L))</f>
        <v>0.00</v>
      </c>
      <c r="P115" s="45" t="str">
        <f>IMREAL(IMPRODUCT(COMPLEX(M115,N115,"j"),Zn_L))</f>
        <v>0.00</v>
      </c>
      <c r="Q115" s="45" t="str">
        <f t="shared" si="6"/>
        <v>0.00</v>
      </c>
      <c r="R115" s="50" t="str">
        <f t="shared" si="7"/>
        <v>-245.4</v>
      </c>
      <c r="S115" s="50" t="str">
        <f t="shared" si="8"/>
        <v>8.0</v>
      </c>
      <c r="T115" s="50" t="str">
        <f t="shared" si="9"/>
        <v>-237.4</v>
      </c>
      <c r="V115" s="50" t="str">
        <f t="shared" si="10"/>
        <v>22853.4</v>
      </c>
      <c r="W115" s="50" t="str">
        <f t="shared" si="11"/>
        <v>21128.0</v>
      </c>
    </row>
    <row r="116" ht="15.75" customHeight="1">
      <c r="A116" s="2">
        <v>98.0</v>
      </c>
      <c r="B116" s="51" t="str">
        <f>B115+angle_step</f>
        <v>137.813</v>
      </c>
      <c r="C116" s="57" t="str">
        <f t="shared" si="4"/>
        <v>-247.1</v>
      </c>
      <c r="D116" s="57" t="str">
        <f t="shared" si="5"/>
        <v>-99.2</v>
      </c>
      <c r="E116" s="45" t="str">
        <f>V1pk*COS(B116*PI()/180)</f>
        <v>-251.07</v>
      </c>
      <c r="F116" s="45" t="str">
        <f>V1pk*SIN((B116)*PI()/180)</f>
        <v>227.56</v>
      </c>
      <c r="G116" s="1"/>
      <c r="H116" s="45" t="str">
        <f>VnPk*COS(VnFrq/V1Frq*((B116+Vn_angle)*PI()/180))</f>
        <v>3.97</v>
      </c>
      <c r="I116" s="45" t="str">
        <f>VnPk*SIN(VnFrq/V1Frq*((B116+Vn_angle)*PI()/180))</f>
        <v>15.84</v>
      </c>
      <c r="K116" s="2" t="str">
        <f>IMREAL(IMDIV(COMPLEX(E116,F116,"j"),Z1_Lc))</f>
        <v>-56.1864494</v>
      </c>
      <c r="L116" s="2" t="str">
        <f>IMAGINARY(IMDIV(COMPLEX(E116,F116,"j"),Z1_Lc))</f>
        <v>-61.99219385</v>
      </c>
      <c r="M116" s="2" t="str">
        <f>IMREAL(IMDIV(COMPLEX(H116,I116,"j"),Zn_Lc))</f>
        <v>-43.02369984</v>
      </c>
      <c r="N116" s="2" t="str">
        <f>IMAGINARY(IMDIV(COMPLEX(H116,I116,"j"),Zn_Lc))</f>
        <v>10.77687579</v>
      </c>
      <c r="O116" s="45" t="str">
        <f>IMREAL(IMPRODUCT(COMPLEX(K116,L116,"j"),Z1_L))</f>
        <v>0.00</v>
      </c>
      <c r="P116" s="45" t="str">
        <f>IMREAL(IMPRODUCT(COMPLEX(M116,N116,"j"),Zn_L))</f>
        <v>0.00</v>
      </c>
      <c r="Q116" s="45" t="str">
        <f t="shared" si="6"/>
        <v>0.00</v>
      </c>
      <c r="R116" s="50" t="str">
        <f t="shared" si="7"/>
        <v>-251.1</v>
      </c>
      <c r="S116" s="50" t="str">
        <f t="shared" si="8"/>
        <v>4.0</v>
      </c>
      <c r="T116" s="50" t="str">
        <f t="shared" si="9"/>
        <v>-247.1</v>
      </c>
      <c r="V116" s="50" t="str">
        <f t="shared" si="10"/>
        <v>24514.9</v>
      </c>
      <c r="W116" s="50" t="str">
        <f t="shared" si="11"/>
        <v>21004.2</v>
      </c>
    </row>
    <row r="117" ht="15.75" customHeight="1">
      <c r="A117" s="2">
        <v>99.0</v>
      </c>
      <c r="B117" s="51" t="str">
        <f>B116+angle_step</f>
        <v>139.219</v>
      </c>
      <c r="C117" s="57" t="str">
        <f t="shared" si="4"/>
        <v>-257.0</v>
      </c>
      <c r="D117" s="57" t="str">
        <f t="shared" si="5"/>
        <v>-99.0</v>
      </c>
      <c r="E117" s="45" t="str">
        <f>V1pk*COS(B117*PI()/180)</f>
        <v>-256.58</v>
      </c>
      <c r="F117" s="45" t="str">
        <f>V1pk*SIN((B117)*PI()/180)</f>
        <v>221.33</v>
      </c>
      <c r="G117" s="1"/>
      <c r="H117" s="45" t="str">
        <f>VnPk*COS(VnFrq/V1Frq*((B117+Vn_angle)*PI()/180))</f>
        <v>-0.40</v>
      </c>
      <c r="I117" s="45" t="str">
        <f>VnPk*SIN(VnFrq/V1Frq*((B117+Vn_angle)*PI()/180))</f>
        <v>16.33</v>
      </c>
      <c r="K117" s="2" t="str">
        <f>IMREAL(IMDIV(COMPLEX(E117,F117,"j"),Z1_Lc))</f>
        <v>-54.6481625</v>
      </c>
      <c r="L117" s="2" t="str">
        <f>IMAGINARY(IMDIV(COMPLEX(E117,F117,"j"),Z1_Lc))</f>
        <v>-63.35240746</v>
      </c>
      <c r="M117" s="2" t="str">
        <f>IMREAL(IMDIV(COMPLEX(H117,I117,"j"),Zn_Lc))</f>
        <v>-44.33954243</v>
      </c>
      <c r="N117" s="2" t="str">
        <f>IMAGINARY(IMDIV(COMPLEX(H117,I117,"j"),Zn_Lc))</f>
        <v>-1.088474672</v>
      </c>
      <c r="O117" s="45" t="str">
        <f>IMREAL(IMPRODUCT(COMPLEX(K117,L117,"j"),Z1_L))</f>
        <v>0.00</v>
      </c>
      <c r="P117" s="45" t="str">
        <f>IMREAL(IMPRODUCT(COMPLEX(M117,N117,"j"),Zn_L))</f>
        <v>0.00</v>
      </c>
      <c r="Q117" s="45" t="str">
        <f t="shared" si="6"/>
        <v>0.00</v>
      </c>
      <c r="R117" s="50" t="str">
        <f t="shared" si="7"/>
        <v>-256.6</v>
      </c>
      <c r="S117" s="50" t="str">
        <f t="shared" si="8"/>
        <v>-0.4</v>
      </c>
      <c r="T117" s="50" t="str">
        <f t="shared" si="9"/>
        <v>-257.0</v>
      </c>
      <c r="V117" s="50" t="str">
        <f t="shared" si="10"/>
        <v>25437.7</v>
      </c>
      <c r="W117" s="50" t="str">
        <f t="shared" si="11"/>
        <v>20292.5</v>
      </c>
    </row>
    <row r="118" ht="15.75" customHeight="1">
      <c r="A118" s="2">
        <v>100.0</v>
      </c>
      <c r="B118" s="51" t="str">
        <f>B117+angle_step</f>
        <v>140.625</v>
      </c>
      <c r="C118" s="57" t="str">
        <f t="shared" si="4"/>
        <v>-266.7</v>
      </c>
      <c r="D118" s="57" t="str">
        <f t="shared" si="5"/>
        <v>-95.5</v>
      </c>
      <c r="E118" s="45" t="str">
        <f>V1pk*COS(B118*PI()/180)</f>
        <v>-261.93</v>
      </c>
      <c r="F118" s="45" t="str">
        <f>V1pk*SIN((B118)*PI()/180)</f>
        <v>214.96</v>
      </c>
      <c r="G118" s="1"/>
      <c r="H118" s="45" t="str">
        <f>VnPk*COS(VnFrq/V1Frq*((B118+Vn_angle)*PI()/180))</f>
        <v>-4.74</v>
      </c>
      <c r="I118" s="45" t="str">
        <f>VnPk*SIN(VnFrq/V1Frq*((B118+Vn_angle)*PI()/180))</f>
        <v>15.63</v>
      </c>
      <c r="K118" s="2" t="str">
        <f>IMREAL(IMDIV(COMPLEX(E118,F118,"j"),Z1_Lc))</f>
        <v>-53.07695758</v>
      </c>
      <c r="L118" s="2" t="str">
        <f>IMAGINARY(IMDIV(COMPLEX(E118,F118,"j"),Z1_Lc))</f>
        <v>-64.67445994</v>
      </c>
      <c r="M118" s="2" t="str">
        <f>IMREAL(IMDIV(COMPLEX(H118,I118,"j"),Zn_Lc))</f>
        <v>-42.44307968</v>
      </c>
      <c r="N118" s="2" t="str">
        <f>IMAGINARY(IMDIV(COMPLEX(H118,I118,"j"),Zn_Lc))</f>
        <v>-12.87496746</v>
      </c>
      <c r="O118" s="45" t="str">
        <f>IMREAL(IMPRODUCT(COMPLEX(K118,L118,"j"),Z1_L))</f>
        <v>0.00</v>
      </c>
      <c r="P118" s="45" t="str">
        <f>IMREAL(IMPRODUCT(COMPLEX(M118,N118,"j"),Zn_L))</f>
        <v>0.00</v>
      </c>
      <c r="Q118" s="45" t="str">
        <f t="shared" si="6"/>
        <v>0.00</v>
      </c>
      <c r="R118" s="50" t="str">
        <f t="shared" si="7"/>
        <v>-261.9</v>
      </c>
      <c r="S118" s="50" t="str">
        <f t="shared" si="8"/>
        <v>-4.7</v>
      </c>
      <c r="T118" s="50" t="str">
        <f t="shared" si="9"/>
        <v>-266.7</v>
      </c>
      <c r="V118" s="50" t="str">
        <f t="shared" si="10"/>
        <v>25472.5</v>
      </c>
      <c r="W118" s="50" t="str">
        <f t="shared" si="11"/>
        <v>19040.5</v>
      </c>
    </row>
    <row r="119" ht="15.75" customHeight="1">
      <c r="A119" s="2">
        <v>101.0</v>
      </c>
      <c r="B119" s="51" t="str">
        <f>B118+angle_step</f>
        <v>142.031</v>
      </c>
      <c r="C119" s="57" t="str">
        <f t="shared" si="4"/>
        <v>-275.9</v>
      </c>
      <c r="D119" s="57" t="str">
        <f t="shared" si="5"/>
        <v>-88.9</v>
      </c>
      <c r="E119" s="45" t="str">
        <f>V1pk*COS(B119*PI()/180)</f>
        <v>-267.13</v>
      </c>
      <c r="F119" s="45" t="str">
        <f>V1pk*SIN((B119)*PI()/180)</f>
        <v>208.47</v>
      </c>
      <c r="G119" s="1"/>
      <c r="H119" s="45" t="str">
        <f>VnPk*COS(VnFrq/V1Frq*((B119+Vn_angle)*PI()/180))</f>
        <v>-8.74</v>
      </c>
      <c r="I119" s="45" t="str">
        <f>VnPk*SIN(VnFrq/V1Frq*((B119+Vn_angle)*PI()/180))</f>
        <v>13.80</v>
      </c>
      <c r="K119" s="2" t="str">
        <f>IMREAL(IMDIV(COMPLEX(E119,F119,"j"),Z1_Lc))</f>
        <v>-51.47378109</v>
      </c>
      <c r="L119" s="2" t="str">
        <f>IMAGINARY(IMDIV(COMPLEX(E119,F119,"j"),Z1_Lc))</f>
        <v>-65.95755495</v>
      </c>
      <c r="M119" s="2" t="str">
        <f>IMREAL(IMDIV(COMPLEX(H119,I119,"j"),Zn_Lc))</f>
        <v>-37.47170628</v>
      </c>
      <c r="N119" s="2" t="str">
        <f>IMAGINARY(IMDIV(COMPLEX(H119,I119,"j"),Zn_Lc))</f>
        <v>-23.72869631</v>
      </c>
      <c r="O119" s="45" t="str">
        <f>IMREAL(IMPRODUCT(COMPLEX(K119,L119,"j"),Z1_L))</f>
        <v>0.00</v>
      </c>
      <c r="P119" s="45" t="str">
        <f>IMREAL(IMPRODUCT(COMPLEX(M119,N119,"j"),Zn_L))</f>
        <v>0.00</v>
      </c>
      <c r="Q119" s="45" t="str">
        <f t="shared" si="6"/>
        <v>0.00</v>
      </c>
      <c r="R119" s="50" t="str">
        <f t="shared" si="7"/>
        <v>-267.1</v>
      </c>
      <c r="S119" s="50" t="str">
        <f t="shared" si="8"/>
        <v>-8.7</v>
      </c>
      <c r="T119" s="50" t="str">
        <f t="shared" si="9"/>
        <v>-275.9</v>
      </c>
      <c r="V119" s="50" t="str">
        <f t="shared" si="10"/>
        <v>24536.9</v>
      </c>
      <c r="W119" s="50" t="str">
        <f t="shared" si="11"/>
        <v>17315.2</v>
      </c>
    </row>
    <row r="120" ht="15.75" customHeight="1">
      <c r="A120" s="2">
        <v>102.0</v>
      </c>
      <c r="B120" s="51" t="str">
        <f>B119+angle_step</f>
        <v>143.438</v>
      </c>
      <c r="C120" s="57" t="str">
        <f t="shared" si="4"/>
        <v>-284.3</v>
      </c>
      <c r="D120" s="57" t="str">
        <f t="shared" si="5"/>
        <v>-79.6</v>
      </c>
      <c r="E120" s="45" t="str">
        <f>V1pk*COS(B120*PI()/180)</f>
        <v>-272.16</v>
      </c>
      <c r="F120" s="45" t="str">
        <f>V1pk*SIN((B120)*PI()/180)</f>
        <v>201.85</v>
      </c>
      <c r="G120" s="1"/>
      <c r="H120" s="45" t="str">
        <f>VnPk*COS(VnFrq/V1Frq*((B120+Vn_angle)*PI()/180))</f>
        <v>-12.10</v>
      </c>
      <c r="I120" s="45" t="str">
        <f>VnPk*SIN(VnFrq/V1Frq*((B120+Vn_angle)*PI()/180))</f>
        <v>10.97</v>
      </c>
      <c r="K120" s="2" t="str">
        <f>IMREAL(IMDIV(COMPLEX(E120,F120,"j"),Z1_Lc))</f>
        <v>-49.83959872</v>
      </c>
      <c r="L120" s="2" t="str">
        <f>IMAGINARY(IMDIV(COMPLEX(E120,F120,"j"),Z1_Lc))</f>
        <v>-67.20091959</v>
      </c>
      <c r="M120" s="2" t="str">
        <f>IMREAL(IMDIV(COMPLEX(H120,I120,"j"),Zn_Lc))</f>
        <v>-29.78558763</v>
      </c>
      <c r="N120" s="2" t="str">
        <f>IMAGINARY(IMDIV(COMPLEX(H120,I120,"j"),Zn_Lc))</f>
        <v>-32.86333168</v>
      </c>
      <c r="O120" s="45" t="str">
        <f>IMREAL(IMPRODUCT(COMPLEX(K120,L120,"j"),Z1_L))</f>
        <v>0.00</v>
      </c>
      <c r="P120" s="45" t="str">
        <f>IMREAL(IMPRODUCT(COMPLEX(M120,N120,"j"),Zn_L))</f>
        <v>0.00</v>
      </c>
      <c r="Q120" s="45" t="str">
        <f t="shared" si="6"/>
        <v>0.00</v>
      </c>
      <c r="R120" s="50" t="str">
        <f t="shared" si="7"/>
        <v>-272.2</v>
      </c>
      <c r="S120" s="50" t="str">
        <f t="shared" si="8"/>
        <v>-12.1</v>
      </c>
      <c r="T120" s="50" t="str">
        <f t="shared" si="9"/>
        <v>-284.3</v>
      </c>
      <c r="V120" s="50" t="str">
        <f t="shared" si="10"/>
        <v>22634.5</v>
      </c>
      <c r="W120" s="50" t="str">
        <f t="shared" si="11"/>
        <v>15199.2</v>
      </c>
    </row>
    <row r="121" ht="15.75" customHeight="1">
      <c r="A121" s="2">
        <v>103.0</v>
      </c>
      <c r="B121" s="51" t="str">
        <f>B120+angle_step</f>
        <v>144.844</v>
      </c>
      <c r="C121" s="57" t="str">
        <f t="shared" si="4"/>
        <v>-291.6</v>
      </c>
      <c r="D121" s="57" t="str">
        <f t="shared" si="5"/>
        <v>-68.1</v>
      </c>
      <c r="E121" s="45" t="str">
        <f>V1pk*COS(B121*PI()/180)</f>
        <v>-277.04</v>
      </c>
      <c r="F121" s="45" t="str">
        <f>V1pk*SIN((B121)*PI()/180)</f>
        <v>195.11</v>
      </c>
      <c r="G121" s="1"/>
      <c r="H121" s="45" t="str">
        <f>VnPk*COS(VnFrq/V1Frq*((B121+Vn_angle)*PI()/180))</f>
        <v>-14.59</v>
      </c>
      <c r="I121" s="45" t="str">
        <f>VnPk*SIN(VnFrq/V1Frq*((B121+Vn_angle)*PI()/180))</f>
        <v>7.34</v>
      </c>
      <c r="K121" s="2" t="str">
        <f>IMREAL(IMDIV(COMPLEX(E121,F121,"j"),Z1_Lc))</f>
        <v>-48.17539484</v>
      </c>
      <c r="L121" s="2" t="str">
        <f>IMAGINARY(IMDIV(COMPLEX(E121,F121,"j"),Z1_Lc))</f>
        <v>-68.40380491</v>
      </c>
      <c r="M121" s="2" t="str">
        <f>IMREAL(IMDIV(COMPLEX(H121,I121,"j"),Zn_Lc))</f>
        <v>-19.94156665</v>
      </c>
      <c r="N121" s="2" t="str">
        <f>IMAGINARY(IMDIV(COMPLEX(H121,I121,"j"),Zn_Lc))</f>
        <v>-39.61708873</v>
      </c>
      <c r="O121" s="45" t="str">
        <f>IMREAL(IMPRODUCT(COMPLEX(K121,L121,"j"),Z1_L))</f>
        <v>0.00</v>
      </c>
      <c r="P121" s="45" t="str">
        <f>IMREAL(IMPRODUCT(COMPLEX(M121,N121,"j"),Zn_L))</f>
        <v>0.00</v>
      </c>
      <c r="Q121" s="45" t="str">
        <f t="shared" si="6"/>
        <v>0.00</v>
      </c>
      <c r="R121" s="50" t="str">
        <f t="shared" si="7"/>
        <v>-277.0</v>
      </c>
      <c r="S121" s="50" t="str">
        <f t="shared" si="8"/>
        <v>-14.6</v>
      </c>
      <c r="T121" s="50" t="str">
        <f t="shared" si="9"/>
        <v>-291.6</v>
      </c>
      <c r="V121" s="50" t="str">
        <f t="shared" si="10"/>
        <v>19864.4</v>
      </c>
      <c r="W121" s="50" t="str">
        <f t="shared" si="11"/>
        <v>12790.2</v>
      </c>
    </row>
    <row r="122" ht="15.75" customHeight="1">
      <c r="A122" s="2">
        <v>104.0</v>
      </c>
      <c r="B122" s="51" t="str">
        <f>B121+angle_step</f>
        <v>146.250</v>
      </c>
      <c r="C122" s="57" t="str">
        <f t="shared" si="4"/>
        <v>-297.8</v>
      </c>
      <c r="D122" s="57" t="str">
        <f t="shared" si="5"/>
        <v>-55.1</v>
      </c>
      <c r="E122" s="45" t="str">
        <f>V1pk*COS(B122*PI()/180)</f>
        <v>-281.74</v>
      </c>
      <c r="F122" s="45" t="str">
        <f>V1pk*SIN((B122)*PI()/180)</f>
        <v>188.25</v>
      </c>
      <c r="G122" s="1"/>
      <c r="H122" s="45" t="str">
        <f>VnPk*COS(VnFrq/V1Frq*((B122+Vn_angle)*PI()/180))</f>
        <v>-16.02</v>
      </c>
      <c r="I122" s="45" t="str">
        <f>VnPk*SIN(VnFrq/V1Frq*((B122+Vn_angle)*PI()/180))</f>
        <v>3.19</v>
      </c>
      <c r="K122" s="2" t="str">
        <f>IMREAL(IMDIV(COMPLEX(E122,F122,"j"),Z1_Lc))</f>
        <v>-46.48217191</v>
      </c>
      <c r="L122" s="2" t="str">
        <f>IMAGINARY(IMDIV(COMPLEX(E122,F122,"j"),Z1_Lc))</f>
        <v>-69.56548634</v>
      </c>
      <c r="M122" s="2" t="str">
        <f>IMREAL(IMDIV(COMPLEX(H122,I122,"j"),Zn_Lc))</f>
        <v>-8.652821678</v>
      </c>
      <c r="N122" s="2" t="str">
        <f>IMAGINARY(IMDIV(COMPLEX(H122,I122,"j"),Zn_Lc))</f>
        <v>-43.50067214</v>
      </c>
      <c r="O122" s="45" t="str">
        <f>IMREAL(IMPRODUCT(COMPLEX(K122,L122,"j"),Z1_L))</f>
        <v>0.00</v>
      </c>
      <c r="P122" s="45" t="str">
        <f>IMREAL(IMPRODUCT(COMPLEX(M122,N122,"j"),Zn_L))</f>
        <v>0.00</v>
      </c>
      <c r="Q122" s="45" t="str">
        <f t="shared" si="6"/>
        <v>0.00</v>
      </c>
      <c r="R122" s="50" t="str">
        <f t="shared" si="7"/>
        <v>-281.7</v>
      </c>
      <c r="S122" s="50" t="str">
        <f t="shared" si="8"/>
        <v>-16.0</v>
      </c>
      <c r="T122" s="50" t="str">
        <f t="shared" si="9"/>
        <v>-297.8</v>
      </c>
      <c r="V122" s="50" t="str">
        <f t="shared" si="10"/>
        <v>16416.8</v>
      </c>
      <c r="W122" s="50" t="str">
        <f t="shared" si="11"/>
        <v>10203.7</v>
      </c>
    </row>
    <row r="123" ht="15.75" customHeight="1">
      <c r="A123" s="2">
        <v>105.0</v>
      </c>
      <c r="B123" s="51" t="str">
        <f>B122+angle_step</f>
        <v>147.656</v>
      </c>
      <c r="C123" s="57" t="str">
        <f t="shared" si="4"/>
        <v>-302.6</v>
      </c>
      <c r="D123" s="57" t="str">
        <f t="shared" si="5"/>
        <v>-41.5</v>
      </c>
      <c r="E123" s="45" t="str">
        <f>V1pk*COS(B123*PI()/180)</f>
        <v>-286.28</v>
      </c>
      <c r="F123" s="45" t="str">
        <f>V1pk*SIN((B123)*PI()/180)</f>
        <v>181.28</v>
      </c>
      <c r="G123" s="1"/>
      <c r="H123" s="45" t="str">
        <f>VnPk*COS(VnFrq/V1Frq*((B123+Vn_angle)*PI()/180))</f>
        <v>-16.29</v>
      </c>
      <c r="I123" s="45" t="str">
        <f>VnPk*SIN(VnFrq/V1Frq*((B123+Vn_angle)*PI()/180))</f>
        <v>-1.20</v>
      </c>
      <c r="K123" s="2" t="str">
        <f>IMREAL(IMDIV(COMPLEX(E123,F123,"j"),Z1_Lc))</f>
        <v>-44.76094985</v>
      </c>
      <c r="L123" s="2" t="str">
        <f>IMAGINARY(IMDIV(COMPLEX(E123,F123,"j"),Z1_Lc))</f>
        <v>-70.68526412</v>
      </c>
      <c r="M123" s="2" t="str">
        <f>IMREAL(IMDIV(COMPLEX(H123,I123,"j"),Zn_Lc))</f>
        <v>3.262801784</v>
      </c>
      <c r="N123" s="2" t="str">
        <f>IMAGINARY(IMDIV(COMPLEX(H123,I123,"j"),Zn_Lc))</f>
        <v>-44.23272459</v>
      </c>
      <c r="O123" s="45" t="str">
        <f>IMREAL(IMPRODUCT(COMPLEX(K123,L123,"j"),Z1_L))</f>
        <v>0.00</v>
      </c>
      <c r="P123" s="45" t="str">
        <f>IMREAL(IMPRODUCT(COMPLEX(M123,N123,"j"),Zn_L))</f>
        <v>0.00</v>
      </c>
      <c r="Q123" s="45" t="str">
        <f t="shared" si="6"/>
        <v>0.00</v>
      </c>
      <c r="R123" s="50" t="str">
        <f t="shared" si="7"/>
        <v>-286.3</v>
      </c>
      <c r="S123" s="50" t="str">
        <f t="shared" si="8"/>
        <v>-16.3</v>
      </c>
      <c r="T123" s="50" t="str">
        <f t="shared" si="9"/>
        <v>-302.6</v>
      </c>
      <c r="V123" s="50" t="str">
        <f t="shared" si="10"/>
        <v>12555.7</v>
      </c>
      <c r="W123" s="50" t="str">
        <f t="shared" si="11"/>
        <v>7572.7</v>
      </c>
    </row>
    <row r="124" ht="15.75" customHeight="1">
      <c r="A124" s="2">
        <v>106.0</v>
      </c>
      <c r="B124" s="51" t="str">
        <f>B123+angle_step</f>
        <v>149.063</v>
      </c>
      <c r="C124" s="57" t="str">
        <f t="shared" si="4"/>
        <v>-306.0</v>
      </c>
      <c r="D124" s="57" t="str">
        <f t="shared" si="5"/>
        <v>-28.1</v>
      </c>
      <c r="E124" s="45" t="str">
        <f>V1pk*COS(B124*PI()/180)</f>
        <v>-290.64</v>
      </c>
      <c r="F124" s="45" t="str">
        <f>V1pk*SIN((B124)*PI()/180)</f>
        <v>174.20</v>
      </c>
      <c r="G124" s="1"/>
      <c r="H124" s="45" t="str">
        <f>VnPk*COS(VnFrq/V1Frq*((B124+Vn_angle)*PI()/180))</f>
        <v>-15.38</v>
      </c>
      <c r="I124" s="45" t="str">
        <f>VnPk*SIN(VnFrq/V1Frq*((B124+Vn_angle)*PI()/180))</f>
        <v>-5.50</v>
      </c>
      <c r="K124" s="2" t="str">
        <f>IMREAL(IMDIV(COMPLEX(E124,F124,"j"),Z1_Lc))</f>
        <v>-43.01276547</v>
      </c>
      <c r="L124" s="2" t="str">
        <f>IMAGINARY(IMDIV(COMPLEX(E124,F124,"j"),Z1_Lc))</f>
        <v>-71.76246374</v>
      </c>
      <c r="M124" s="2" t="str">
        <f>IMREAL(IMDIV(COMPLEX(H124,I124,"j"),Zn_Lc))</f>
        <v>14.94204221</v>
      </c>
      <c r="N124" s="2" t="str">
        <f>IMAGINARY(IMDIV(COMPLEX(H124,I124,"j"),Zn_Lc))</f>
        <v>-41.76021042</v>
      </c>
      <c r="O124" s="45" t="str">
        <f>IMREAL(IMPRODUCT(COMPLEX(K124,L124,"j"),Z1_L))</f>
        <v>0.00</v>
      </c>
      <c r="P124" s="45" t="str">
        <f>IMREAL(IMPRODUCT(COMPLEX(M124,N124,"j"),Zn_L))</f>
        <v>0.00</v>
      </c>
      <c r="Q124" s="45" t="str">
        <f t="shared" si="6"/>
        <v>0.00</v>
      </c>
      <c r="R124" s="50" t="str">
        <f t="shared" si="7"/>
        <v>-290.6</v>
      </c>
      <c r="S124" s="50" t="str">
        <f t="shared" si="8"/>
        <v>-15.4</v>
      </c>
      <c r="T124" s="50" t="str">
        <f t="shared" si="9"/>
        <v>-306.0</v>
      </c>
      <c r="V124" s="50" t="str">
        <f t="shared" si="10"/>
        <v>8590.0</v>
      </c>
      <c r="W124" s="50" t="str">
        <f t="shared" si="11"/>
        <v>5044.4</v>
      </c>
    </row>
    <row r="125" ht="15.75" customHeight="1">
      <c r="A125" s="2">
        <v>107.0</v>
      </c>
      <c r="B125" s="51" t="str">
        <f>B124+angle_step</f>
        <v>150.469</v>
      </c>
      <c r="C125" s="57" t="str">
        <f t="shared" si="4"/>
        <v>-308.2</v>
      </c>
      <c r="D125" s="57" t="str">
        <f t="shared" si="5"/>
        <v>-15.7</v>
      </c>
      <c r="E125" s="45" t="str">
        <f>V1pk*COS(B125*PI()/180)</f>
        <v>-294.83</v>
      </c>
      <c r="F125" s="45" t="str">
        <f>V1pk*SIN((B125)*PI()/180)</f>
        <v>167.02</v>
      </c>
      <c r="G125" s="1"/>
      <c r="H125" s="45" t="str">
        <f>VnPk*COS(VnFrq/V1Frq*((B125+Vn_angle)*PI()/180))</f>
        <v>-13.35</v>
      </c>
      <c r="I125" s="45" t="str">
        <f>VnPk*SIN(VnFrq/V1Frq*((B125+Vn_angle)*PI()/180))</f>
        <v>-9.40</v>
      </c>
      <c r="K125" s="2" t="str">
        <f>IMREAL(IMDIV(COMPLEX(E125,F125,"j"),Z1_Lc))</f>
        <v>-41.23867181</v>
      </c>
      <c r="L125" s="2" t="str">
        <f>IMAGINARY(IMDIV(COMPLEX(E125,F125,"j"),Z1_Lc))</f>
        <v>-72.79643633</v>
      </c>
      <c r="M125" s="2" t="str">
        <f>IMREAL(IMDIV(COMPLEX(H125,I125,"j"),Zn_Lc))</f>
        <v>25.53876353</v>
      </c>
      <c r="N125" s="2" t="str">
        <f>IMAGINARY(IMDIV(COMPLEX(H125,I125,"j"),Zn_Lc))</f>
        <v>-36.26225803</v>
      </c>
      <c r="O125" s="45" t="str">
        <f>IMREAL(IMPRODUCT(COMPLEX(K125,L125,"j"),Z1_L))</f>
        <v>0.00</v>
      </c>
      <c r="P125" s="45" t="str">
        <f>IMREAL(IMPRODUCT(COMPLEX(M125,N125,"j"),Zn_L))</f>
        <v>0.00</v>
      </c>
      <c r="Q125" s="45" t="str">
        <f t="shared" si="6"/>
        <v>0.00</v>
      </c>
      <c r="R125" s="50" t="str">
        <f t="shared" si="7"/>
        <v>-294.8</v>
      </c>
      <c r="S125" s="50" t="str">
        <f t="shared" si="8"/>
        <v>-13.4</v>
      </c>
      <c r="T125" s="50" t="str">
        <f t="shared" si="9"/>
        <v>-308.2</v>
      </c>
      <c r="V125" s="50" t="str">
        <f t="shared" si="10"/>
        <v>4838.3</v>
      </c>
      <c r="W125" s="50" t="str">
        <f t="shared" si="11"/>
        <v>2769.8</v>
      </c>
    </row>
    <row r="126" ht="15.75" customHeight="1">
      <c r="A126" s="2">
        <v>108.0</v>
      </c>
      <c r="B126" s="51" t="str">
        <f>B125+angle_step</f>
        <v>151.875</v>
      </c>
      <c r="C126" s="57" t="str">
        <f t="shared" si="4"/>
        <v>-309.2</v>
      </c>
      <c r="D126" s="57" t="str">
        <f t="shared" si="5"/>
        <v>-5.2</v>
      </c>
      <c r="E126" s="45" t="str">
        <f>V1pk*COS(B126*PI()/180)</f>
        <v>-298.84</v>
      </c>
      <c r="F126" s="45" t="str">
        <f>V1pk*SIN((B126)*PI()/180)</f>
        <v>159.73</v>
      </c>
      <c r="G126" s="1"/>
      <c r="H126" s="45" t="str">
        <f>VnPk*COS(VnFrq/V1Frq*((B126+Vn_angle)*PI()/180))</f>
        <v>-10.36</v>
      </c>
      <c r="I126" s="45" t="str">
        <f>VnPk*SIN(VnFrq/V1Frq*((B126+Vn_angle)*PI()/180))</f>
        <v>-12.62</v>
      </c>
      <c r="K126" s="2" t="str">
        <f>IMREAL(IMDIV(COMPLEX(E126,F126,"j"),Z1_Lc))</f>
        <v>-39.43973751</v>
      </c>
      <c r="L126" s="2" t="str">
        <f>IMAGINARY(IMDIV(COMPLEX(E126,F126,"j"),Z1_Lc))</f>
        <v>-73.78655907</v>
      </c>
      <c r="M126" s="2" t="str">
        <f>IMREAL(IMDIV(COMPLEX(H126,I126,"j"),Zn_Lc))</f>
        <v>34.28525587</v>
      </c>
      <c r="N126" s="2" t="str">
        <f>IMAGINARY(IMDIV(COMPLEX(H126,I126,"j"),Zn_Lc))</f>
        <v>-28.13718233</v>
      </c>
      <c r="O126" s="45" t="str">
        <f>IMREAL(IMPRODUCT(COMPLEX(K126,L126,"j"),Z1_L))</f>
        <v>0.00</v>
      </c>
      <c r="P126" s="45" t="str">
        <f>IMREAL(IMPRODUCT(COMPLEX(M126,N126,"j"),Zn_L))</f>
        <v>0.00</v>
      </c>
      <c r="Q126" s="45" t="str">
        <f t="shared" si="6"/>
        <v>0.00</v>
      </c>
      <c r="R126" s="50" t="str">
        <f t="shared" si="7"/>
        <v>-298.8</v>
      </c>
      <c r="S126" s="50" t="str">
        <f t="shared" si="8"/>
        <v>-10.4</v>
      </c>
      <c r="T126" s="50" t="str">
        <f t="shared" si="9"/>
        <v>-309.2</v>
      </c>
      <c r="V126" s="50" t="str">
        <f t="shared" si="10"/>
        <v>1593.7</v>
      </c>
      <c r="W126" s="50" t="str">
        <f t="shared" si="11"/>
        <v>888.4</v>
      </c>
    </row>
    <row r="127" ht="15.75" customHeight="1">
      <c r="A127" s="2">
        <v>109.0</v>
      </c>
      <c r="B127" s="51" t="str">
        <f>B126+angle_step</f>
        <v>153.281</v>
      </c>
      <c r="C127" s="57" t="str">
        <f t="shared" si="4"/>
        <v>-309.3</v>
      </c>
      <c r="D127" s="57" t="str">
        <f t="shared" si="5"/>
        <v>2.9</v>
      </c>
      <c r="E127" s="45" t="str">
        <f>V1pk*COS(B127*PI()/180)</f>
        <v>-302.67</v>
      </c>
      <c r="F127" s="45" t="str">
        <f>V1pk*SIN((B127)*PI()/180)</f>
        <v>152.35</v>
      </c>
      <c r="G127" s="1"/>
      <c r="H127" s="45" t="str">
        <f>VnPk*COS(VnFrq/V1Frq*((B127+Vn_angle)*PI()/180))</f>
        <v>-6.62</v>
      </c>
      <c r="I127" s="45" t="str">
        <f>VnPk*SIN(VnFrq/V1Frq*((B127+Vn_angle)*PI()/180))</f>
        <v>-14.93</v>
      </c>
      <c r="K127" s="2" t="str">
        <f>IMREAL(IMDIV(COMPLEX(E127,F127,"j"),Z1_Lc))</f>
        <v>-37.61704619</v>
      </c>
      <c r="L127" s="2" t="str">
        <f>IMAGINARY(IMDIV(COMPLEX(E127,F127,"j"),Z1_Lc))</f>
        <v>-74.73223555</v>
      </c>
      <c r="M127" s="2" t="str">
        <f>IMREAL(IMDIV(COMPLEX(H127,I127,"j"),Zn_Lc))</f>
        <v>40.54785451</v>
      </c>
      <c r="N127" s="2" t="str">
        <f>IMAGINARY(IMDIV(COMPLEX(H127,I127,"j"),Zn_Lc))</f>
        <v>-17.97362776</v>
      </c>
      <c r="O127" s="45" t="str">
        <f>IMREAL(IMPRODUCT(COMPLEX(K127,L127,"j"),Z1_L))</f>
        <v>0.00</v>
      </c>
      <c r="P127" s="45" t="str">
        <f>IMREAL(IMPRODUCT(COMPLEX(M127,N127,"j"),Zn_L))</f>
        <v>0.00</v>
      </c>
      <c r="Q127" s="45" t="str">
        <f t="shared" si="6"/>
        <v>0.00</v>
      </c>
      <c r="R127" s="50" t="str">
        <f t="shared" si="7"/>
        <v>-302.7</v>
      </c>
      <c r="S127" s="50" t="str">
        <f t="shared" si="8"/>
        <v>-6.6</v>
      </c>
      <c r="T127" s="50" t="str">
        <f t="shared" si="9"/>
        <v>-309.3</v>
      </c>
      <c r="V127" s="50" t="str">
        <f t="shared" si="10"/>
        <v>-906.4</v>
      </c>
      <c r="W127" s="50" t="str">
        <f t="shared" si="11"/>
        <v>-490.3</v>
      </c>
    </row>
    <row r="128" ht="15.75" customHeight="1">
      <c r="A128" s="2">
        <v>110.0</v>
      </c>
      <c r="B128" s="51" t="str">
        <f>B127+angle_step</f>
        <v>154.688</v>
      </c>
      <c r="C128" s="57" t="str">
        <f t="shared" si="4"/>
        <v>-308.7</v>
      </c>
      <c r="D128" s="57" t="str">
        <f t="shared" si="5"/>
        <v>8.1</v>
      </c>
      <c r="E128" s="45" t="str">
        <f>V1pk*COS(B128*PI()/180)</f>
        <v>-306.31</v>
      </c>
      <c r="F128" s="45" t="str">
        <f>V1pk*SIN((B128)*PI()/180)</f>
        <v>144.88</v>
      </c>
      <c r="G128" s="1"/>
      <c r="H128" s="45" t="str">
        <f>VnPk*COS(VnFrq/V1Frq*((B128+Vn_angle)*PI()/180))</f>
        <v>-2.40</v>
      </c>
      <c r="I128" s="45" t="str">
        <f>VnPk*SIN(VnFrq/V1Frq*((B128+Vn_angle)*PI()/180))</f>
        <v>-16.15</v>
      </c>
      <c r="K128" s="2" t="str">
        <f>IMREAL(IMDIV(COMPLEX(E128,F128,"j"),Z1_Lc))</f>
        <v>-35.77169577</v>
      </c>
      <c r="L128" s="2" t="str">
        <f>IMAGINARY(IMDIV(COMPLEX(E128,F128,"j"),Z1_Lc))</f>
        <v>-75.63289613</v>
      </c>
      <c r="M128" s="2" t="str">
        <f>IMREAL(IMDIV(COMPLEX(H128,I128,"j"),Zn_Lc))</f>
        <v>43.87284751</v>
      </c>
      <c r="N128" s="2" t="str">
        <f>IMAGINARY(IMDIV(COMPLEX(H128,I128,"j"),Zn_Lc))</f>
        <v>-6.507922162</v>
      </c>
      <c r="O128" s="45" t="str">
        <f>IMREAL(IMPRODUCT(COMPLEX(K128,L128,"j"),Z1_L))</f>
        <v>0.00</v>
      </c>
      <c r="P128" s="45" t="str">
        <f>IMREAL(IMPRODUCT(COMPLEX(M128,N128,"j"),Zn_L))</f>
        <v>0.00</v>
      </c>
      <c r="Q128" s="45" t="str">
        <f t="shared" si="6"/>
        <v>0.00</v>
      </c>
      <c r="R128" s="50" t="str">
        <f t="shared" si="7"/>
        <v>-306.3</v>
      </c>
      <c r="S128" s="50" t="str">
        <f t="shared" si="8"/>
        <v>-2.4</v>
      </c>
      <c r="T128" s="50" t="str">
        <f t="shared" si="9"/>
        <v>-308.7</v>
      </c>
      <c r="V128" s="50" t="str">
        <f t="shared" si="10"/>
        <v>-2500.9</v>
      </c>
      <c r="W128" s="50" t="str">
        <f t="shared" si="11"/>
        <v>-1304.5</v>
      </c>
    </row>
    <row r="129" ht="15.75" customHeight="1">
      <c r="A129" s="2">
        <v>111.0</v>
      </c>
      <c r="B129" s="51" t="str">
        <f>B128+angle_step</f>
        <v>156.094</v>
      </c>
      <c r="C129" s="57" t="str">
        <f t="shared" si="4"/>
        <v>-307.8</v>
      </c>
      <c r="D129" s="57" t="str">
        <f t="shared" si="5"/>
        <v>10.1</v>
      </c>
      <c r="E129" s="45" t="str">
        <f>V1pk*COS(B129*PI()/180)</f>
        <v>-309.78</v>
      </c>
      <c r="F129" s="45" t="str">
        <f>V1pk*SIN((B129)*PI()/180)</f>
        <v>137.31</v>
      </c>
      <c r="G129" s="1"/>
      <c r="H129" s="45" t="str">
        <f>VnPk*COS(VnFrq/V1Frq*((B129+Vn_angle)*PI()/180))</f>
        <v>2.00</v>
      </c>
      <c r="I129" s="45" t="str">
        <f>VnPk*SIN(VnFrq/V1Frq*((B129+Vn_angle)*PI()/180))</f>
        <v>-16.21</v>
      </c>
      <c r="K129" s="2" t="str">
        <f>IMREAL(IMDIV(COMPLEX(E129,F129,"j"),Z1_Lc))</f>
        <v>-33.90479781</v>
      </c>
      <c r="L129" s="2" t="str">
        <f>IMAGINARY(IMDIV(COMPLEX(E129,F129,"j"),Z1_Lc))</f>
        <v>-76.48799827</v>
      </c>
      <c r="M129" s="2" t="str">
        <f>IMREAL(IMDIV(COMPLEX(H129,I129,"j"),Zn_Lc))</f>
        <v>44.01934624</v>
      </c>
      <c r="N129" s="2" t="str">
        <f>IMAGINARY(IMDIV(COMPLEX(H129,I129,"j"),Zn_Lc))</f>
        <v>5.429268521</v>
      </c>
      <c r="O129" s="45" t="str">
        <f>IMREAL(IMPRODUCT(COMPLEX(K129,L129,"j"),Z1_L))</f>
        <v>0.00</v>
      </c>
      <c r="P129" s="45" t="str">
        <f>IMREAL(IMPRODUCT(COMPLEX(M129,N129,"j"),Zn_L))</f>
        <v>0.00</v>
      </c>
      <c r="Q129" s="45" t="str">
        <f t="shared" si="6"/>
        <v>0.00</v>
      </c>
      <c r="R129" s="50" t="str">
        <f t="shared" si="7"/>
        <v>-309.8</v>
      </c>
      <c r="S129" s="50" t="str">
        <f t="shared" si="8"/>
        <v>2.0</v>
      </c>
      <c r="T129" s="50" t="str">
        <f t="shared" si="9"/>
        <v>-307.8</v>
      </c>
      <c r="V129" s="50" t="str">
        <f t="shared" si="10"/>
        <v>-3113.0</v>
      </c>
      <c r="W129" s="50" t="str">
        <f t="shared" si="11"/>
        <v>-1552.8</v>
      </c>
    </row>
    <row r="130" ht="15.75" customHeight="1">
      <c r="A130" s="2">
        <v>112.0</v>
      </c>
      <c r="B130" s="51" t="str">
        <f>B129+angle_step</f>
        <v>157.500</v>
      </c>
      <c r="C130" s="57" t="str">
        <f t="shared" si="4"/>
        <v>-306.8</v>
      </c>
      <c r="D130" s="57" t="str">
        <f t="shared" si="5"/>
        <v>9.0</v>
      </c>
      <c r="E130" s="45" t="str">
        <f>V1pk*COS(B130*PI()/180)</f>
        <v>-313.05</v>
      </c>
      <c r="F130" s="45" t="str">
        <f>V1pk*SIN((B130)*PI()/180)</f>
        <v>129.67</v>
      </c>
      <c r="G130" s="1"/>
      <c r="H130" s="45" t="str">
        <f>VnPk*COS(VnFrq/V1Frq*((B130+Vn_angle)*PI()/180))</f>
        <v>6.25</v>
      </c>
      <c r="I130" s="45" t="str">
        <f>VnPk*SIN(VnFrq/V1Frq*((B130+Vn_angle)*PI()/180))</f>
        <v>-15.09</v>
      </c>
      <c r="K130" s="2" t="str">
        <f>IMREAL(IMDIV(COMPLEX(E130,F130,"j"),Z1_Lc))</f>
        <v>-32.01747688</v>
      </c>
      <c r="L130" s="2" t="str">
        <f>IMAGINARY(IMDIV(COMPLEX(E130,F130,"j"),Z1_Lc))</f>
        <v>-77.29702691</v>
      </c>
      <c r="M130" s="2" t="str">
        <f>IMREAL(IMDIV(COMPLEX(H130,I130,"j"),Zn_Lc))</f>
        <v>40.97673716</v>
      </c>
      <c r="N130" s="2" t="str">
        <f>IMAGINARY(IMDIV(COMPLEX(H130,I130,"j"),Zn_Lc))</f>
        <v>16.97312027</v>
      </c>
      <c r="O130" s="45" t="str">
        <f>IMREAL(IMPRODUCT(COMPLEX(K130,L130,"j"),Z1_L))</f>
        <v>0.00</v>
      </c>
      <c r="P130" s="45" t="str">
        <f>IMREAL(IMPRODUCT(COMPLEX(M130,N130,"j"),Zn_L))</f>
        <v>0.00</v>
      </c>
      <c r="Q130" s="45" t="str">
        <f t="shared" si="6"/>
        <v>0.00</v>
      </c>
      <c r="R130" s="50" t="str">
        <f t="shared" si="7"/>
        <v>-313.1</v>
      </c>
      <c r="S130" s="50" t="str">
        <f t="shared" si="8"/>
        <v>6.2</v>
      </c>
      <c r="T130" s="50" t="str">
        <f t="shared" si="9"/>
        <v>-306.8</v>
      </c>
      <c r="V130" s="50" t="str">
        <f t="shared" si="10"/>
        <v>-2748.7</v>
      </c>
      <c r="W130" s="50" t="str">
        <f t="shared" si="11"/>
        <v>-1296.9</v>
      </c>
    </row>
    <row r="131" ht="15.75" customHeight="1">
      <c r="A131" s="2">
        <v>113.0</v>
      </c>
      <c r="B131" s="51" t="str">
        <f>B130+angle_step</f>
        <v>158.906</v>
      </c>
      <c r="C131" s="57" t="str">
        <f t="shared" si="4"/>
        <v>-306.1</v>
      </c>
      <c r="D131" s="57" t="str">
        <f t="shared" si="5"/>
        <v>4.9</v>
      </c>
      <c r="E131" s="45" t="str">
        <f>V1pk*COS(B131*PI()/180)</f>
        <v>-316.14</v>
      </c>
      <c r="F131" s="45" t="str">
        <f>V1pk*SIN((B131)*PI()/180)</f>
        <v>121.95</v>
      </c>
      <c r="G131" s="1"/>
      <c r="H131" s="45" t="str">
        <f>VnPk*COS(VnFrq/V1Frq*((B131+Vn_angle)*PI()/180))</f>
        <v>10.05</v>
      </c>
      <c r="I131" s="45" t="str">
        <f>VnPk*SIN(VnFrq/V1Frq*((B131+Vn_angle)*PI()/180))</f>
        <v>-12.87</v>
      </c>
      <c r="K131" s="2" t="str">
        <f>IMREAL(IMDIV(COMPLEX(E131,F131,"j"),Z1_Lc))</f>
        <v>-30.11086981</v>
      </c>
      <c r="L131" s="2" t="str">
        <f>IMAGINARY(IMDIV(COMPLEX(E131,F131,"j"),Z1_Lc))</f>
        <v>-78.05949471</v>
      </c>
      <c r="M131" s="2" t="str">
        <f>IMREAL(IMDIV(COMPLEX(H131,I131,"j"),Zn_Lc))</f>
        <v>34.96545082</v>
      </c>
      <c r="N131" s="2" t="str">
        <f>IMAGINARY(IMDIV(COMPLEX(H131,I131,"j"),Zn_Lc))</f>
        <v>27.28730564</v>
      </c>
      <c r="O131" s="45" t="str">
        <f>IMREAL(IMPRODUCT(COMPLEX(K131,L131,"j"),Z1_L))</f>
        <v>0.00</v>
      </c>
      <c r="P131" s="45" t="str">
        <f>IMREAL(IMPRODUCT(COMPLEX(M131,N131,"j"),Zn_L))</f>
        <v>0.00</v>
      </c>
      <c r="Q131" s="45" t="str">
        <f t="shared" si="6"/>
        <v>0.00</v>
      </c>
      <c r="R131" s="50" t="str">
        <f t="shared" si="7"/>
        <v>-316.1</v>
      </c>
      <c r="S131" s="50" t="str">
        <f t="shared" si="8"/>
        <v>10.0</v>
      </c>
      <c r="T131" s="50" t="str">
        <f t="shared" si="9"/>
        <v>-306.1</v>
      </c>
      <c r="V131" s="50" t="str">
        <f t="shared" si="10"/>
        <v>-1486.0</v>
      </c>
      <c r="W131" s="50" t="str">
        <f t="shared" si="11"/>
        <v>-654.5</v>
      </c>
    </row>
    <row r="132" ht="15.75" customHeight="1">
      <c r="A132" s="2">
        <v>114.0</v>
      </c>
      <c r="B132" s="51" t="str">
        <f>B131+angle_step</f>
        <v>160.313</v>
      </c>
      <c r="C132" s="57" t="str">
        <f t="shared" si="4"/>
        <v>-305.9</v>
      </c>
      <c r="D132" s="57" t="str">
        <f t="shared" si="5"/>
        <v>-1.8</v>
      </c>
      <c r="E132" s="45" t="str">
        <f>V1pk*COS(B132*PI()/180)</f>
        <v>-319.04</v>
      </c>
      <c r="F132" s="45" t="str">
        <f>V1pk*SIN((B132)*PI()/180)</f>
        <v>114.15</v>
      </c>
      <c r="G132" s="1"/>
      <c r="H132" s="45" t="str">
        <f>VnPk*COS(VnFrq/V1Frq*((B132+Vn_angle)*PI()/180))</f>
        <v>13.12</v>
      </c>
      <c r="I132" s="45" t="str">
        <f>VnPk*SIN(VnFrq/V1Frq*((B132+Vn_angle)*PI()/180))</f>
        <v>-9.73</v>
      </c>
      <c r="K132" s="2" t="str">
        <f>IMREAL(IMDIV(COMPLEX(E132,F132,"j"),Z1_Lc))</f>
        <v>-28.18612508</v>
      </c>
      <c r="L132" s="2" t="str">
        <f>IMAGINARY(IMDIV(COMPLEX(E132,F132,"j"),Z1_Lc))</f>
        <v>-78.77494238</v>
      </c>
      <c r="M132" s="2" t="str">
        <f>IMREAL(IMDIV(COMPLEX(H132,I132,"j"),Zn_Lc))</f>
        <v>26.42099209</v>
      </c>
      <c r="N132" s="2" t="str">
        <f>IMAGINARY(IMDIV(COMPLEX(H132,I132,"j"),Zn_Lc))</f>
        <v>35.62458388</v>
      </c>
      <c r="O132" s="45" t="str">
        <f>IMREAL(IMPRODUCT(COMPLEX(K132,L132,"j"),Z1_L))</f>
        <v>0.00</v>
      </c>
      <c r="P132" s="45" t="str">
        <f>IMREAL(IMPRODUCT(COMPLEX(M132,N132,"j"),Zn_L))</f>
        <v>0.00</v>
      </c>
      <c r="Q132" s="45" t="str">
        <f t="shared" si="6"/>
        <v>0.00</v>
      </c>
      <c r="R132" s="50" t="str">
        <f t="shared" si="7"/>
        <v>-319.0</v>
      </c>
      <c r="S132" s="50" t="str">
        <f t="shared" si="8"/>
        <v>13.1</v>
      </c>
      <c r="T132" s="50" t="str">
        <f t="shared" si="9"/>
        <v>-305.9</v>
      </c>
      <c r="V132" s="50" t="str">
        <f t="shared" si="10"/>
        <v>540.0</v>
      </c>
      <c r="W132" s="50" t="str">
        <f t="shared" si="11"/>
        <v>218.7</v>
      </c>
    </row>
    <row r="133" ht="15.75" customHeight="1">
      <c r="A133" s="2">
        <v>115.0</v>
      </c>
      <c r="B133" s="51" t="str">
        <f>B132+angle_step</f>
        <v>161.719</v>
      </c>
      <c r="C133" s="57" t="str">
        <f t="shared" si="4"/>
        <v>-306.5</v>
      </c>
      <c r="D133" s="57" t="str">
        <f t="shared" si="5"/>
        <v>-10.3</v>
      </c>
      <c r="E133" s="45" t="str">
        <f>V1pk*COS(B133*PI()/180)</f>
        <v>-321.74</v>
      </c>
      <c r="F133" s="45" t="str">
        <f>V1pk*SIN((B133)*PI()/180)</f>
        <v>106.29</v>
      </c>
      <c r="G133" s="1"/>
      <c r="H133" s="45" t="str">
        <f>VnPk*COS(VnFrq/V1Frq*((B133+Vn_angle)*PI()/180))</f>
        <v>15.24</v>
      </c>
      <c r="I133" s="45" t="str">
        <f>VnPk*SIN(VnFrq/V1Frq*((B133+Vn_angle)*PI()/180))</f>
        <v>-5.88</v>
      </c>
      <c r="K133" s="2" t="str">
        <f>IMREAL(IMDIV(COMPLEX(E133,F133,"j"),Z1_Lc))</f>
        <v>-26.24440208</v>
      </c>
      <c r="L133" s="2" t="str">
        <f>IMAGINARY(IMDIV(COMPLEX(E133,F133,"j"),Z1_Lc))</f>
        <v>-79.44293898</v>
      </c>
      <c r="M133" s="2" t="str">
        <f>IMREAL(IMDIV(COMPLEX(H133,I133,"j"),Zn_Lc))</f>
        <v>15.96238882</v>
      </c>
      <c r="N133" s="2" t="str">
        <f>IMAGINARY(IMDIV(COMPLEX(H133,I133,"j"),Zn_Lc))</f>
        <v>41.38093695</v>
      </c>
      <c r="O133" s="45" t="str">
        <f>IMREAL(IMPRODUCT(COMPLEX(K133,L133,"j"),Z1_L))</f>
        <v>0.00</v>
      </c>
      <c r="P133" s="45" t="str">
        <f>IMREAL(IMPRODUCT(COMPLEX(M133,N133,"j"),Zn_L))</f>
        <v>0.00</v>
      </c>
      <c r="Q133" s="45" t="str">
        <f t="shared" si="6"/>
        <v>0.00</v>
      </c>
      <c r="R133" s="50" t="str">
        <f t="shared" si="7"/>
        <v>-321.7</v>
      </c>
      <c r="S133" s="50" t="str">
        <f t="shared" si="8"/>
        <v>15.2</v>
      </c>
      <c r="T133" s="50" t="str">
        <f t="shared" si="9"/>
        <v>-306.5</v>
      </c>
      <c r="V133" s="50" t="str">
        <f t="shared" si="10"/>
        <v>3151.5</v>
      </c>
      <c r="W133" s="50" t="str">
        <f t="shared" si="11"/>
        <v>1153.3</v>
      </c>
    </row>
    <row r="134" ht="15.75" customHeight="1">
      <c r="A134" s="2">
        <v>116.0</v>
      </c>
      <c r="B134" s="51" t="str">
        <f>B133+angle_step</f>
        <v>163.125</v>
      </c>
      <c r="C134" s="57" t="str">
        <f t="shared" si="4"/>
        <v>-308.0</v>
      </c>
      <c r="D134" s="57" t="str">
        <f t="shared" si="5"/>
        <v>-19.9</v>
      </c>
      <c r="E134" s="45" t="str">
        <f>V1pk*COS(B134*PI()/180)</f>
        <v>-324.26</v>
      </c>
      <c r="F134" s="45" t="str">
        <f>V1pk*SIN((B134)*PI()/180)</f>
        <v>98.36</v>
      </c>
      <c r="G134" s="1"/>
      <c r="H134" s="45" t="str">
        <f>VnPk*COS(VnFrq/V1Frq*((B134+Vn_angle)*PI()/180))</f>
        <v>16.25</v>
      </c>
      <c r="I134" s="45" t="str">
        <f>VnPk*SIN(VnFrq/V1Frq*((B134+Vn_angle)*PI()/180))</f>
        <v>-1.60</v>
      </c>
      <c r="K134" s="2" t="str">
        <f>IMREAL(IMDIV(COMPLEX(E134,F134,"j"),Z1_Lc))</f>
        <v>-24.28687044</v>
      </c>
      <c r="L134" s="2" t="str">
        <f>IMAGINARY(IMDIV(COMPLEX(E134,F134,"j"),Z1_Lc))</f>
        <v>-80.06308212</v>
      </c>
      <c r="M134" s="2" t="str">
        <f>IMREAL(IMDIV(COMPLEX(H134,I134,"j"),Zn_Lc))</f>
        <v>4.347344491</v>
      </c>
      <c r="N134" s="2" t="str">
        <f>IMAGINARY(IMDIV(COMPLEX(H134,I134,"j"),Zn_Lc))</f>
        <v>44.13932935</v>
      </c>
      <c r="O134" s="45" t="str">
        <f>IMREAL(IMPRODUCT(COMPLEX(K134,L134,"j"),Z1_L))</f>
        <v>0.00</v>
      </c>
      <c r="P134" s="45" t="str">
        <f>IMREAL(IMPRODUCT(COMPLEX(M134,N134,"j"),Zn_L))</f>
        <v>0.00</v>
      </c>
      <c r="Q134" s="45" t="str">
        <f t="shared" si="6"/>
        <v>0.00</v>
      </c>
      <c r="R134" s="50" t="str">
        <f t="shared" si="7"/>
        <v>-324.3</v>
      </c>
      <c r="S134" s="50" t="str">
        <f t="shared" si="8"/>
        <v>16.3</v>
      </c>
      <c r="T134" s="50" t="str">
        <f t="shared" si="9"/>
        <v>-308.0</v>
      </c>
      <c r="V134" s="50" t="str">
        <f t="shared" si="10"/>
        <v>6141.5</v>
      </c>
      <c r="W134" s="50" t="str">
        <f t="shared" si="11"/>
        <v>1993.2</v>
      </c>
    </row>
    <row r="135" ht="15.75" customHeight="1">
      <c r="A135" s="2">
        <v>117.0</v>
      </c>
      <c r="B135" s="51" t="str">
        <f>B134+angle_step</f>
        <v>164.531</v>
      </c>
      <c r="C135" s="57" t="str">
        <f t="shared" si="4"/>
        <v>-310.5</v>
      </c>
      <c r="D135" s="57" t="str">
        <f t="shared" si="5"/>
        <v>-29.9</v>
      </c>
      <c r="E135" s="45" t="str">
        <f>V1pk*COS(B135*PI()/180)</f>
        <v>-326.57</v>
      </c>
      <c r="F135" s="45" t="str">
        <f>V1pk*SIN((B135)*PI()/180)</f>
        <v>90.37</v>
      </c>
      <c r="G135" s="1"/>
      <c r="H135" s="45" t="str">
        <f>VnPk*COS(VnFrq/V1Frq*((B135+Vn_angle)*PI()/180))</f>
        <v>16.09</v>
      </c>
      <c r="I135" s="45" t="str">
        <f>VnPk*SIN(VnFrq/V1Frq*((B135+Vn_angle)*PI()/180))</f>
        <v>2.79</v>
      </c>
      <c r="K135" s="2" t="str">
        <f>IMREAL(IMDIV(COMPLEX(E135,F135,"j"),Z1_Lc))</f>
        <v>-22.3147093</v>
      </c>
      <c r="L135" s="2" t="str">
        <f>IMAGINARY(IMDIV(COMPLEX(E135,F135,"j"),Z1_Lc))</f>
        <v>-80.63499826</v>
      </c>
      <c r="M135" s="2" t="str">
        <f>IMREAL(IMDIV(COMPLEX(H135,I135,"j"),Zn_Lc))</f>
        <v>-7.582655674</v>
      </c>
      <c r="N135" s="2" t="str">
        <f>IMAGINARY(IMDIV(COMPLEX(H135,I135,"j"),Zn_Lc))</f>
        <v>43.69992143</v>
      </c>
      <c r="O135" s="45" t="str">
        <f>IMREAL(IMPRODUCT(COMPLEX(K135,L135,"j"),Z1_L))</f>
        <v>0.00</v>
      </c>
      <c r="P135" s="45" t="str">
        <f>IMREAL(IMPRODUCT(COMPLEX(M135,N135,"j"),Zn_L))</f>
        <v>0.00</v>
      </c>
      <c r="Q135" s="45" t="str">
        <f t="shared" si="6"/>
        <v>0.00</v>
      </c>
      <c r="R135" s="50" t="str">
        <f t="shared" si="7"/>
        <v>-326.6</v>
      </c>
      <c r="S135" s="50" t="str">
        <f t="shared" si="8"/>
        <v>16.1</v>
      </c>
      <c r="T135" s="50" t="str">
        <f t="shared" si="9"/>
        <v>-310.5</v>
      </c>
      <c r="V135" s="50" t="str">
        <f t="shared" si="10"/>
        <v>9282.6</v>
      </c>
      <c r="W135" s="50" t="str">
        <f t="shared" si="11"/>
        <v>2618.5</v>
      </c>
    </row>
    <row r="136" ht="15.75" customHeight="1">
      <c r="A136" s="2">
        <v>118.0</v>
      </c>
      <c r="B136" s="51" t="str">
        <f>B135+angle_step</f>
        <v>165.938</v>
      </c>
      <c r="C136" s="57" t="str">
        <f t="shared" si="4"/>
        <v>-313.9</v>
      </c>
      <c r="D136" s="57" t="str">
        <f t="shared" si="5"/>
        <v>-39.3</v>
      </c>
      <c r="E136" s="45" t="str">
        <f>V1pk*COS(B136*PI()/180)</f>
        <v>-328.69</v>
      </c>
      <c r="F136" s="45" t="str">
        <f>V1pk*SIN((B136)*PI()/180)</f>
        <v>82.33</v>
      </c>
      <c r="G136" s="1"/>
      <c r="H136" s="45" t="str">
        <f>VnPk*COS(VnFrq/V1Frq*((B136+Vn_angle)*PI()/180))</f>
        <v>14.76</v>
      </c>
      <c r="I136" s="45" t="str">
        <f>VnPk*SIN(VnFrq/V1Frq*((B136+Vn_angle)*PI()/180))</f>
        <v>6.98</v>
      </c>
      <c r="K136" s="2" t="str">
        <f>IMREAL(IMDIV(COMPLEX(E136,F136,"j"),Z1_Lc))</f>
        <v>-20.3291066</v>
      </c>
      <c r="L136" s="2" t="str">
        <f>IMAGINARY(IMDIV(COMPLEX(E136,F136,"j"),Z1_Lc))</f>
        <v>-81.15834288</v>
      </c>
      <c r="M136" s="2" t="str">
        <f>IMREAL(IMDIV(COMPLEX(H136,I136,"j"),Zn_Lc))</f>
        <v>-18.9633086</v>
      </c>
      <c r="N136" s="2" t="str">
        <f>IMAGINARY(IMDIV(COMPLEX(H136,I136,"j"),Zn_Lc))</f>
        <v>40.09454734</v>
      </c>
      <c r="O136" s="45" t="str">
        <f>IMREAL(IMPRODUCT(COMPLEX(K136,L136,"j"),Z1_L))</f>
        <v>0.00</v>
      </c>
      <c r="P136" s="45" t="str">
        <f>IMREAL(IMPRODUCT(COMPLEX(M136,N136,"j"),Zn_L))</f>
        <v>0.00</v>
      </c>
      <c r="Q136" s="45" t="str">
        <f t="shared" si="6"/>
        <v>0.00</v>
      </c>
      <c r="R136" s="50" t="str">
        <f t="shared" si="7"/>
        <v>-328.7</v>
      </c>
      <c r="S136" s="50" t="str">
        <f t="shared" si="8"/>
        <v>14.8</v>
      </c>
      <c r="T136" s="50" t="str">
        <f t="shared" si="9"/>
        <v>-313.9</v>
      </c>
      <c r="V136" s="50" t="str">
        <f t="shared" si="10"/>
        <v>12335.0</v>
      </c>
      <c r="W136" s="50" t="str">
        <f t="shared" si="11"/>
        <v>2960.7</v>
      </c>
    </row>
    <row r="137" ht="15.75" customHeight="1">
      <c r="A137" s="2">
        <v>119.0</v>
      </c>
      <c r="B137" s="51" t="str">
        <f>B136+angle_step</f>
        <v>167.344</v>
      </c>
      <c r="C137" s="57" t="str">
        <f t="shared" si="4"/>
        <v>-318.2</v>
      </c>
      <c r="D137" s="57" t="str">
        <f t="shared" si="5"/>
        <v>-47.3</v>
      </c>
      <c r="E137" s="45" t="str">
        <f>V1pk*COS(B137*PI()/180)</f>
        <v>-330.61</v>
      </c>
      <c r="F137" s="45" t="str">
        <f>V1pk*SIN((B137)*PI()/180)</f>
        <v>74.24</v>
      </c>
      <c r="G137" s="1"/>
      <c r="H137" s="45" t="str">
        <f>VnPk*COS(VnFrq/V1Frq*((B137+Vn_angle)*PI()/180))</f>
        <v>12.37</v>
      </c>
      <c r="I137" s="45" t="str">
        <f>VnPk*SIN(VnFrq/V1Frq*((B137+Vn_angle)*PI()/180))</f>
        <v>10.67</v>
      </c>
      <c r="K137" s="2" t="str">
        <f>IMREAL(IMDIV(COMPLEX(E137,F137,"j"),Z1_Lc))</f>
        <v>-18.33125842</v>
      </c>
      <c r="L137" s="2" t="str">
        <f>IMAGINARY(IMDIV(COMPLEX(E137,F137,"j"),Z1_Lc))</f>
        <v>-81.63280076</v>
      </c>
      <c r="M137" s="2" t="str">
        <f>IMREAL(IMDIV(COMPLEX(H137,I137,"j"),Zn_Lc))</f>
        <v>-28.97011024</v>
      </c>
      <c r="N137" s="2" t="str">
        <f>IMAGINARY(IMDIV(COMPLEX(H137,I137,"j"),Zn_Lc))</f>
        <v>33.58440877</v>
      </c>
      <c r="O137" s="45" t="str">
        <f>IMREAL(IMPRODUCT(COMPLEX(K137,L137,"j"),Z1_L))</f>
        <v>0.00</v>
      </c>
      <c r="P137" s="45" t="str">
        <f>IMREAL(IMPRODUCT(COMPLEX(M137,N137,"j"),Zn_L))</f>
        <v>0.00</v>
      </c>
      <c r="Q137" s="45" t="str">
        <f t="shared" si="6"/>
        <v>0.00</v>
      </c>
      <c r="R137" s="50" t="str">
        <f t="shared" si="7"/>
        <v>-330.6</v>
      </c>
      <c r="S137" s="50" t="str">
        <f t="shared" si="8"/>
        <v>12.4</v>
      </c>
      <c r="T137" s="50" t="str">
        <f t="shared" si="9"/>
        <v>-318.2</v>
      </c>
      <c r="V137" s="50" t="str">
        <f t="shared" si="10"/>
        <v>15053.6</v>
      </c>
      <c r="W137" s="50" t="str">
        <f t="shared" si="11"/>
        <v>3007.2</v>
      </c>
    </row>
    <row r="138" ht="15.75" customHeight="1">
      <c r="A138" s="2">
        <v>120.0</v>
      </c>
      <c r="B138" s="51" t="str">
        <f>B137+angle_step</f>
        <v>168.750</v>
      </c>
      <c r="C138" s="57" t="str">
        <f t="shared" si="4"/>
        <v>-323.3</v>
      </c>
      <c r="D138" s="57" t="str">
        <f t="shared" si="5"/>
        <v>-53.2</v>
      </c>
      <c r="E138" s="45" t="str">
        <f>V1pk*COS(B138*PI()/180)</f>
        <v>-332.34</v>
      </c>
      <c r="F138" s="45" t="str">
        <f>V1pk*SIN((B138)*PI()/180)</f>
        <v>66.11</v>
      </c>
      <c r="G138" s="1"/>
      <c r="H138" s="45" t="str">
        <f>VnPk*COS(VnFrq/V1Frq*((B138+Vn_angle)*PI()/180))</f>
        <v>9.07</v>
      </c>
      <c r="I138" s="45" t="str">
        <f>VnPk*SIN(VnFrq/V1Frq*((B138+Vn_angle)*PI()/180))</f>
        <v>13.58</v>
      </c>
      <c r="K138" s="2" t="str">
        <f>IMREAL(IMDIV(COMPLEX(E138,F138,"j"),Z1_Lc))</f>
        <v>-16.32236817</v>
      </c>
      <c r="L138" s="2" t="str">
        <f>IMAGINARY(IMDIV(COMPLEX(E138,F138,"j"),Z1_Lc))</f>
        <v>-82.05808609</v>
      </c>
      <c r="M138" s="2" t="str">
        <f>IMREAL(IMDIV(COMPLEX(H138,I138,"j"),Zn_Lc))</f>
        <v>-36.87808914</v>
      </c>
      <c r="N138" s="2" t="str">
        <f>IMAGINARY(IMDIV(COMPLEX(H138,I138,"j"),Zn_Lc))</f>
        <v>24.64115137</v>
      </c>
      <c r="O138" s="45" t="str">
        <f>IMREAL(IMPRODUCT(COMPLEX(K138,L138,"j"),Z1_L))</f>
        <v>0.00</v>
      </c>
      <c r="P138" s="45" t="str">
        <f>IMREAL(IMPRODUCT(COMPLEX(M138,N138,"j"),Zn_L))</f>
        <v>0.00</v>
      </c>
      <c r="Q138" s="45" t="str">
        <f t="shared" si="6"/>
        <v>0.00</v>
      </c>
      <c r="R138" s="50" t="str">
        <f t="shared" si="7"/>
        <v>-332.3</v>
      </c>
      <c r="S138" s="50" t="str">
        <f t="shared" si="8"/>
        <v>9.1</v>
      </c>
      <c r="T138" s="50" t="str">
        <f t="shared" si="9"/>
        <v>-323.3</v>
      </c>
      <c r="V138" s="50" t="str">
        <f t="shared" si="10"/>
        <v>17197.7</v>
      </c>
      <c r="W138" s="50" t="str">
        <f t="shared" si="11"/>
        <v>2794.5</v>
      </c>
    </row>
    <row r="139" ht="15.75" customHeight="1">
      <c r="A139" s="2">
        <v>121.0</v>
      </c>
      <c r="B139" s="51" t="str">
        <f>B138+angle_step</f>
        <v>170.156</v>
      </c>
      <c r="C139" s="57" t="str">
        <f t="shared" si="4"/>
        <v>-328.7</v>
      </c>
      <c r="D139" s="57" t="str">
        <f t="shared" si="5"/>
        <v>-56.4</v>
      </c>
      <c r="E139" s="45" t="str">
        <f>V1pk*COS(B139*PI()/180)</f>
        <v>-333.86</v>
      </c>
      <c r="F139" s="45" t="str">
        <f>V1pk*SIN((B139)*PI()/180)</f>
        <v>57.93</v>
      </c>
      <c r="G139" s="1"/>
      <c r="H139" s="45" t="str">
        <f>VnPk*COS(VnFrq/V1Frq*((B139+Vn_angle)*PI()/180))</f>
        <v>5.12</v>
      </c>
      <c r="I139" s="45" t="str">
        <f>VnPk*SIN(VnFrq/V1Frq*((B139+Vn_angle)*PI()/180))</f>
        <v>15.51</v>
      </c>
      <c r="K139" s="2" t="str">
        <f>IMREAL(IMDIV(COMPLEX(E139,F139,"j"),Z1_Lc))</f>
        <v>-14.30364593</v>
      </c>
      <c r="L139" s="2" t="str">
        <f>IMAGINARY(IMDIV(COMPLEX(E139,F139,"j"),Z1_Lc))</f>
        <v>-82.43394269</v>
      </c>
      <c r="M139" s="2" t="str">
        <f>IMREAL(IMDIV(COMPLEX(H139,I139,"j"),Zn_Lc))</f>
        <v>-42.1143291</v>
      </c>
      <c r="N139" s="2" t="str">
        <f>IMAGINARY(IMDIV(COMPLEX(H139,I139,"j"),Zn_Lc))</f>
        <v>13.91269508</v>
      </c>
      <c r="O139" s="45" t="str">
        <f>IMREAL(IMPRODUCT(COMPLEX(K139,L139,"j"),Z1_L))</f>
        <v>0.00</v>
      </c>
      <c r="P139" s="45" t="str">
        <f>IMREAL(IMPRODUCT(COMPLEX(M139,N139,"j"),Zn_L))</f>
        <v>0.00</v>
      </c>
      <c r="Q139" s="45" t="str">
        <f t="shared" si="6"/>
        <v>0.00</v>
      </c>
      <c r="R139" s="50" t="str">
        <f t="shared" si="7"/>
        <v>-333.9</v>
      </c>
      <c r="S139" s="50" t="str">
        <f t="shared" si="8"/>
        <v>5.1</v>
      </c>
      <c r="T139" s="50" t="str">
        <f t="shared" si="9"/>
        <v>-328.7</v>
      </c>
      <c r="V139" s="50" t="str">
        <f t="shared" si="10"/>
        <v>18546.6</v>
      </c>
      <c r="W139" s="50" t="str">
        <f t="shared" si="11"/>
        <v>2393.5</v>
      </c>
    </row>
    <row r="140" ht="15.75" customHeight="1">
      <c r="A140" s="2">
        <v>122.0</v>
      </c>
      <c r="B140" s="51" t="str">
        <f>B139+angle_step</f>
        <v>171.563</v>
      </c>
      <c r="C140" s="57" t="str">
        <f t="shared" si="4"/>
        <v>-334.4</v>
      </c>
      <c r="D140" s="57" t="str">
        <f t="shared" si="5"/>
        <v>-56.6</v>
      </c>
      <c r="E140" s="45" t="str">
        <f>V1pk*COS(B140*PI()/180)</f>
        <v>-335.18</v>
      </c>
      <c r="F140" s="45" t="str">
        <f>V1pk*SIN((B140)*PI()/180)</f>
        <v>49.72</v>
      </c>
      <c r="G140" s="1"/>
      <c r="H140" s="45" t="str">
        <f>VnPk*COS(VnFrq/V1Frq*((B140+Vn_angle)*PI()/180))</f>
        <v>0.80</v>
      </c>
      <c r="I140" s="45" t="str">
        <f>VnPk*SIN(VnFrq/V1Frq*((B140+Vn_angle)*PI()/180))</f>
        <v>16.31</v>
      </c>
      <c r="K140" s="2" t="str">
        <f>IMREAL(IMDIV(COMPLEX(E140,F140,"j"),Z1_Lc))</f>
        <v>-12.27630771</v>
      </c>
      <c r="L140" s="2" t="str">
        <f>IMAGINARY(IMDIV(COMPLEX(E140,F140,"j"),Z1_Lc))</f>
        <v>-82.76014417</v>
      </c>
      <c r="M140" s="2" t="str">
        <f>IMREAL(IMDIV(COMPLEX(H140,I140,"j"),Zn_Lc))</f>
        <v>-44.29947568</v>
      </c>
      <c r="N140" s="2" t="str">
        <f>IMAGINARY(IMDIV(COMPLEX(H140,I140,"j"),Zn_Lc))</f>
        <v>2.176293687</v>
      </c>
      <c r="O140" s="45" t="str">
        <f>IMREAL(IMPRODUCT(COMPLEX(K140,L140,"j"),Z1_L))</f>
        <v>0.00</v>
      </c>
      <c r="P140" s="45" t="str">
        <f>IMREAL(IMPRODUCT(COMPLEX(M140,N140,"j"),Zn_L))</f>
        <v>0.00</v>
      </c>
      <c r="Q140" s="45" t="str">
        <f t="shared" si="6"/>
        <v>0.00</v>
      </c>
      <c r="R140" s="50" t="str">
        <f t="shared" si="7"/>
        <v>-335.2</v>
      </c>
      <c r="S140" s="50" t="str">
        <f t="shared" si="8"/>
        <v>0.8</v>
      </c>
      <c r="T140" s="50" t="str">
        <f t="shared" si="9"/>
        <v>-334.4</v>
      </c>
      <c r="V140" s="50" t="str">
        <f t="shared" si="10"/>
        <v>18917.7</v>
      </c>
      <c r="W140" s="50" t="str">
        <f t="shared" si="11"/>
        <v>1890.1</v>
      </c>
    </row>
    <row r="141" ht="15.75" customHeight="1">
      <c r="A141" s="2">
        <v>123.0</v>
      </c>
      <c r="B141" s="51" t="str">
        <f>B140+angle_step</f>
        <v>172.969</v>
      </c>
      <c r="C141" s="57" t="str">
        <f t="shared" si="4"/>
        <v>-339.9</v>
      </c>
      <c r="D141" s="57" t="str">
        <f t="shared" si="5"/>
        <v>-53.5</v>
      </c>
      <c r="E141" s="45" t="str">
        <f>V1pk*COS(B141*PI()/180)</f>
        <v>-336.30</v>
      </c>
      <c r="F141" s="45" t="str">
        <f>V1pk*SIN((B141)*PI()/180)</f>
        <v>41.48</v>
      </c>
      <c r="G141" s="1"/>
      <c r="H141" s="45" t="str">
        <f>VnPk*COS(VnFrq/V1Frq*((B141+Vn_angle)*PI()/180))</f>
        <v>-3.58</v>
      </c>
      <c r="I141" s="45" t="str">
        <f>VnPk*SIN(VnFrq/V1Frq*((B141+Vn_angle)*PI()/180))</f>
        <v>15.93</v>
      </c>
      <c r="K141" s="2" t="str">
        <f>IMREAL(IMDIV(COMPLEX(E141,F141,"j"),Z1_Lc))</f>
        <v>-10.24157471</v>
      </c>
      <c r="L141" s="2" t="str">
        <f>IMAGINARY(IMDIV(COMPLEX(E141,F141,"j"),Z1_Lc))</f>
        <v>-83.03649404</v>
      </c>
      <c r="M141" s="2" t="str">
        <f>IMREAL(IMDIV(COMPLEX(H141,I141,"j"),Zn_Lc))</f>
        <v>-43.27521968</v>
      </c>
      <c r="N141" s="2" t="str">
        <f>IMAGINARY(IMDIV(COMPLEX(H141,I141,"j"),Zn_Lc))</f>
        <v>-9.717775546</v>
      </c>
      <c r="O141" s="45" t="str">
        <f>IMREAL(IMPRODUCT(COMPLEX(K141,L141,"j"),Z1_L))</f>
        <v>0.00</v>
      </c>
      <c r="P141" s="45" t="str">
        <f>IMREAL(IMPRODUCT(COMPLEX(M141,N141,"j"),Zn_L))</f>
        <v>0.00</v>
      </c>
      <c r="Q141" s="45" t="str">
        <f t="shared" si="6"/>
        <v>0.00</v>
      </c>
      <c r="R141" s="50" t="str">
        <f t="shared" si="7"/>
        <v>-336.3</v>
      </c>
      <c r="S141" s="50" t="str">
        <f t="shared" si="8"/>
        <v>-3.6</v>
      </c>
      <c r="T141" s="50" t="str">
        <f t="shared" si="9"/>
        <v>-339.9</v>
      </c>
      <c r="V141" s="50" t="str">
        <f t="shared" si="10"/>
        <v>18189.1</v>
      </c>
      <c r="W141" s="50" t="str">
        <f t="shared" si="11"/>
        <v>1367.1</v>
      </c>
    </row>
    <row r="142" ht="15.75" customHeight="1">
      <c r="A142" s="2">
        <v>124.0</v>
      </c>
      <c r="B142" s="51" t="str">
        <f>B141+angle_step</f>
        <v>174.375</v>
      </c>
      <c r="C142" s="57" t="str">
        <f t="shared" si="4"/>
        <v>-344.9</v>
      </c>
      <c r="D142" s="57" t="str">
        <f t="shared" si="5"/>
        <v>-47.3</v>
      </c>
      <c r="E142" s="45" t="str">
        <f>V1pk*COS(B142*PI()/180)</f>
        <v>-337.21</v>
      </c>
      <c r="F142" s="45" t="str">
        <f>V1pk*SIN((B142)*PI()/180)</f>
        <v>33.21</v>
      </c>
      <c r="G142" s="1"/>
      <c r="H142" s="45" t="str">
        <f>VnPk*COS(VnFrq/V1Frq*((B142+Vn_angle)*PI()/180))</f>
        <v>-7.70</v>
      </c>
      <c r="I142" s="45" t="str">
        <f>VnPk*SIN(VnFrq/V1Frq*((B142+Vn_angle)*PI()/180))</f>
        <v>14.40</v>
      </c>
      <c r="K142" s="2" t="str">
        <f>IMREAL(IMDIV(COMPLEX(E142,F142,"j"),Z1_Lc))</f>
        <v>-8.200672563</v>
      </c>
      <c r="L142" s="2" t="str">
        <f>IMAGINARY(IMDIV(COMPLEX(E142,F142,"j"),Z1_Lc))</f>
        <v>-83.26282582</v>
      </c>
      <c r="M142" s="2" t="str">
        <f>IMREAL(IMDIV(COMPLEX(H142,I142,"j"),Zn_Lc))</f>
        <v>-39.11576626</v>
      </c>
      <c r="N142" s="2" t="str">
        <f>IMAGINARY(IMDIV(COMPLEX(H142,I142,"j"),Zn_Lc))</f>
        <v>-20.90781266</v>
      </c>
      <c r="O142" s="45" t="str">
        <f>IMREAL(IMPRODUCT(COMPLEX(K142,L142,"j"),Z1_L))</f>
        <v>0.00</v>
      </c>
      <c r="P142" s="45" t="str">
        <f>IMREAL(IMPRODUCT(COMPLEX(M142,N142,"j"),Zn_L))</f>
        <v>0.00</v>
      </c>
      <c r="Q142" s="45" t="str">
        <f t="shared" si="6"/>
        <v>0.00</v>
      </c>
      <c r="R142" s="50" t="str">
        <f t="shared" si="7"/>
        <v>-337.2</v>
      </c>
      <c r="S142" s="50" t="str">
        <f t="shared" si="8"/>
        <v>-7.7</v>
      </c>
      <c r="T142" s="50" t="str">
        <f t="shared" si="9"/>
        <v>-344.9</v>
      </c>
      <c r="V142" s="50" t="str">
        <f t="shared" si="10"/>
        <v>16320.0</v>
      </c>
      <c r="W142" s="50" t="str">
        <f t="shared" si="11"/>
        <v>890.1</v>
      </c>
    </row>
    <row r="143" ht="15.75" customHeight="1">
      <c r="A143" s="2">
        <v>125.0</v>
      </c>
      <c r="B143" s="51" t="str">
        <f>B142+angle_step</f>
        <v>175.781</v>
      </c>
      <c r="C143" s="57" t="str">
        <f t="shared" si="4"/>
        <v>-349.2</v>
      </c>
      <c r="D143" s="57" t="str">
        <f t="shared" si="5"/>
        <v>-38.3</v>
      </c>
      <c r="E143" s="45" t="str">
        <f>V1pk*COS(B143*PI()/180)</f>
        <v>-337.93</v>
      </c>
      <c r="F143" s="45" t="str">
        <f>V1pk*SIN((B143)*PI()/180)</f>
        <v>24.93</v>
      </c>
      <c r="G143" s="1"/>
      <c r="H143" s="45" t="str">
        <f>VnPk*COS(VnFrq/V1Frq*((B143+Vn_angle)*PI()/180))</f>
        <v>-11.26</v>
      </c>
      <c r="I143" s="45" t="str">
        <f>VnPk*SIN(VnFrq/V1Frq*((B143+Vn_angle)*PI()/180))</f>
        <v>11.83</v>
      </c>
      <c r="K143" s="2" t="str">
        <f>IMREAL(IMDIV(COMPLEX(E143,F143,"j"),Z1_Lc))</f>
        <v>-6.154830638</v>
      </c>
      <c r="L143" s="2" t="str">
        <f>IMAGINARY(IMDIV(COMPLEX(E143,F143,"j"),Z1_Lc))</f>
        <v>-83.4390032</v>
      </c>
      <c r="M143" s="2" t="str">
        <f>IMREAL(IMDIV(COMPLEX(H143,I143,"j"),Zn_Lc))</f>
        <v>-32.12245895</v>
      </c>
      <c r="N143" s="2" t="str">
        <f>IMAGINARY(IMDIV(COMPLEX(H143,I143,"j"),Zn_Lc))</f>
        <v>-30.5831233</v>
      </c>
      <c r="O143" s="45" t="str">
        <f>IMREAL(IMPRODUCT(COMPLEX(K143,L143,"j"),Z1_L))</f>
        <v>0.00</v>
      </c>
      <c r="P143" s="45" t="str">
        <f>IMREAL(IMPRODUCT(COMPLEX(M143,N143,"j"),Zn_L))</f>
        <v>0.00</v>
      </c>
      <c r="Q143" s="45" t="str">
        <f t="shared" si="6"/>
        <v>0.00</v>
      </c>
      <c r="R143" s="50" t="str">
        <f t="shared" si="7"/>
        <v>-337.9</v>
      </c>
      <c r="S143" s="50" t="str">
        <f t="shared" si="8"/>
        <v>-11.3</v>
      </c>
      <c r="T143" s="50" t="str">
        <f t="shared" si="9"/>
        <v>-349.2</v>
      </c>
      <c r="V143" s="50" t="str">
        <f t="shared" si="10"/>
        <v>13366.0</v>
      </c>
      <c r="W143" s="50" t="str">
        <f t="shared" si="11"/>
        <v>501.4</v>
      </c>
    </row>
    <row r="144" ht="15.75" customHeight="1">
      <c r="A144" s="2">
        <v>126.0</v>
      </c>
      <c r="B144" s="51" t="str">
        <f>B143+angle_step</f>
        <v>177.188</v>
      </c>
      <c r="C144" s="57" t="str">
        <f t="shared" si="4"/>
        <v>-352.4</v>
      </c>
      <c r="D144" s="57" t="str">
        <f t="shared" si="5"/>
        <v>-26.9</v>
      </c>
      <c r="E144" s="45" t="str">
        <f>V1pk*COS(B144*PI()/180)</f>
        <v>-338.44</v>
      </c>
      <c r="F144" s="45" t="str">
        <f>V1pk*SIN((B144)*PI()/180)</f>
        <v>16.63</v>
      </c>
      <c r="G144" s="1"/>
      <c r="H144" s="45" t="str">
        <f>VnPk*COS(VnFrq/V1Frq*((B144+Vn_angle)*PI()/180))</f>
        <v>-14.01</v>
      </c>
      <c r="I144" s="45" t="str">
        <f>VnPk*SIN(VnFrq/V1Frq*((B144+Vn_angle)*PI()/180))</f>
        <v>8.40</v>
      </c>
      <c r="K144" s="2" t="str">
        <f>IMREAL(IMDIV(COMPLEX(E144,F144,"j"),Z1_Lc))</f>
        <v>-4.105281273</v>
      </c>
      <c r="L144" s="2" t="str">
        <f>IMAGINARY(IMDIV(COMPLEX(E144,F144,"j"),Z1_Lc))</f>
        <v>-83.56492003</v>
      </c>
      <c r="M144" s="2" t="str">
        <f>IMREAL(IMDIV(COMPLEX(H144,I144,"j"),Zn_Lc))</f>
        <v>-22.80194796</v>
      </c>
      <c r="N144" s="2" t="str">
        <f>IMAGINARY(IMDIV(COMPLEX(H144,I144,"j"),Zn_Lc))</f>
        <v>-38.04275186</v>
      </c>
      <c r="O144" s="45" t="str">
        <f>IMREAL(IMPRODUCT(COMPLEX(K144,L144,"j"),Z1_L))</f>
        <v>0.00</v>
      </c>
      <c r="P144" s="45" t="str">
        <f>IMREAL(IMPRODUCT(COMPLEX(M144,N144,"j"),Zn_L))</f>
        <v>0.00</v>
      </c>
      <c r="Q144" s="45" t="str">
        <f t="shared" si="6"/>
        <v>0.00</v>
      </c>
      <c r="R144" s="50" t="str">
        <f t="shared" si="7"/>
        <v>-338.4</v>
      </c>
      <c r="S144" s="50" t="str">
        <f t="shared" si="8"/>
        <v>-14.0</v>
      </c>
      <c r="T144" s="50" t="str">
        <f t="shared" si="9"/>
        <v>-352.4</v>
      </c>
      <c r="V144" s="50" t="str">
        <f t="shared" si="10"/>
        <v>9483.3</v>
      </c>
      <c r="W144" s="50" t="str">
        <f t="shared" si="11"/>
        <v>221.5</v>
      </c>
    </row>
    <row r="145" ht="15.75" customHeight="1">
      <c r="A145" s="2">
        <v>127.0</v>
      </c>
      <c r="B145" s="51" t="str">
        <f>B144+angle_step</f>
        <v>178.594</v>
      </c>
      <c r="C145" s="57" t="str">
        <f t="shared" si="4"/>
        <v>-354.5</v>
      </c>
      <c r="D145" s="57" t="str">
        <f t="shared" si="5"/>
        <v>-13.9</v>
      </c>
      <c r="E145" s="45" t="str">
        <f>V1pk*COS(B145*PI()/180)</f>
        <v>-338.74</v>
      </c>
      <c r="F145" s="45" t="str">
        <f>V1pk*SIN((B145)*PI()/180)</f>
        <v>8.32</v>
      </c>
      <c r="G145" s="1"/>
      <c r="H145" s="45" t="str">
        <f>VnPk*COS(VnFrq/V1Frq*((B145+Vn_angle)*PI()/180))</f>
        <v>-15.74</v>
      </c>
      <c r="I145" s="45" t="str">
        <f>VnPk*SIN(VnFrq/V1Frq*((B145+Vn_angle)*PI()/180))</f>
        <v>4.36</v>
      </c>
      <c r="K145" s="2" t="str">
        <f>IMREAL(IMDIV(COMPLEX(E145,F145,"j"),Z1_Lc))</f>
        <v>-2.05325904</v>
      </c>
      <c r="L145" s="2" t="str">
        <f>IMAGINARY(IMDIV(COMPLEX(E145,F145,"j"),Z1_Lc))</f>
        <v>-83.64050049</v>
      </c>
      <c r="M145" s="2" t="str">
        <f>IMREAL(IMDIV(COMPLEX(H145,I145,"j"),Zn_Lc))</f>
        <v>-11.82948445</v>
      </c>
      <c r="N145" s="2" t="str">
        <f>IMAGINARY(IMDIV(COMPLEX(H145,I145,"j"),Zn_Lc))</f>
        <v>-42.74626414</v>
      </c>
      <c r="O145" s="45" t="str">
        <f>IMREAL(IMPRODUCT(COMPLEX(K145,L145,"j"),Z1_L))</f>
        <v>0.00</v>
      </c>
      <c r="P145" s="45" t="str">
        <f>IMREAL(IMPRODUCT(COMPLEX(M145,N145,"j"),Zn_L))</f>
        <v>0.00</v>
      </c>
      <c r="Q145" s="45" t="str">
        <f t="shared" si="6"/>
        <v>0.00</v>
      </c>
      <c r="R145" s="50" t="str">
        <f t="shared" si="7"/>
        <v>-338.7</v>
      </c>
      <c r="S145" s="50" t="str">
        <f t="shared" si="8"/>
        <v>-15.7</v>
      </c>
      <c r="T145" s="50" t="str">
        <f t="shared" si="9"/>
        <v>-354.5</v>
      </c>
      <c r="V145" s="50" t="str">
        <f t="shared" si="10"/>
        <v>4921.2</v>
      </c>
      <c r="W145" s="50" t="str">
        <f t="shared" si="11"/>
        <v>55.0</v>
      </c>
    </row>
    <row r="146" ht="15.75" customHeight="1">
      <c r="A146" s="2">
        <v>128.0</v>
      </c>
      <c r="B146" s="51" t="str">
        <f>B145+angle_step</f>
        <v>180.000</v>
      </c>
      <c r="C146" s="57" t="str">
        <f t="shared" si="4"/>
        <v>-355.2</v>
      </c>
      <c r="D146" s="57" t="str">
        <f t="shared" si="5"/>
        <v>0.0</v>
      </c>
      <c r="E146" s="45" t="str">
        <f>V1pk*COS(B146*PI()/180)</f>
        <v>-338.85</v>
      </c>
      <c r="F146" s="45" t="str">
        <f>V1pk*SIN((B146)*PI()/180)</f>
        <v>0.00</v>
      </c>
      <c r="G146" s="1"/>
      <c r="H146" s="45" t="str">
        <f>VnPk*COS(VnFrq/V1Frq*((B146+Vn_angle)*PI()/180))</f>
        <v>-16.33</v>
      </c>
      <c r="I146" s="45" t="str">
        <f>VnPk*SIN(VnFrq/V1Frq*((B146+Vn_angle)*PI()/180))</f>
        <v>0.00</v>
      </c>
      <c r="K146" s="2" t="str">
        <f>IMREAL(IMDIV(COMPLEX(E146,F146,"j"),Z1_Lc))</f>
        <v>0</v>
      </c>
      <c r="L146" s="2" t="str">
        <f>IMAGINARY(IMDIV(COMPLEX(E146,F146,"j"),Z1_Lc))</f>
        <v>-83.66569903</v>
      </c>
      <c r="M146" s="2" t="str">
        <f>IMREAL(IMDIV(COMPLEX(H146,I146,"j"),Zn_Lc))</f>
        <v>0</v>
      </c>
      <c r="N146" s="2" t="str">
        <f>IMAGINARY(IMDIV(COMPLEX(H146,I146,"j"),Zn_Lc))</f>
        <v>-44.35290069</v>
      </c>
      <c r="O146" s="45" t="str">
        <f>IMREAL(IMPRODUCT(COMPLEX(K146,L146,"j"),Z1_L))</f>
        <v>0.00</v>
      </c>
      <c r="P146" s="45" t="str">
        <f>IMREAL(IMPRODUCT(COMPLEX(M146,N146,"j"),Zn_L))</f>
        <v>0.00</v>
      </c>
      <c r="Q146" s="45" t="str">
        <f t="shared" si="6"/>
        <v>0.00</v>
      </c>
      <c r="R146" s="50" t="str">
        <f t="shared" si="7"/>
        <v>-338.8</v>
      </c>
      <c r="S146" s="50" t="str">
        <f t="shared" si="8"/>
        <v>-16.3</v>
      </c>
      <c r="T146" s="50" t="str">
        <f t="shared" si="9"/>
        <v>-355.2</v>
      </c>
      <c r="V146" s="50" t="str">
        <f t="shared" si="10"/>
        <v>0.0</v>
      </c>
      <c r="W146" s="50" t="str">
        <f t="shared" si="11"/>
        <v>0.0</v>
      </c>
    </row>
    <row r="147" ht="15.75" customHeight="1">
      <c r="A147" s="2">
        <v>129.0</v>
      </c>
      <c r="B147" s="51" t="str">
        <f>B146+angle_step</f>
        <v>181.406</v>
      </c>
      <c r="C147" s="57" t="str">
        <f t="shared" si="4"/>
        <v>-354.5</v>
      </c>
      <c r="D147" s="57" t="str">
        <f t="shared" si="5"/>
        <v>13.9</v>
      </c>
      <c r="E147" s="45" t="str">
        <f>V1pk*COS(B147*PI()/180)</f>
        <v>-338.74</v>
      </c>
      <c r="F147" s="45" t="str">
        <f>V1pk*SIN((B147)*PI()/180)</f>
        <v>-8.32</v>
      </c>
      <c r="G147" s="1"/>
      <c r="H147" s="45" t="str">
        <f>VnPk*COS(VnFrq/V1Frq*((B147+Vn_angle)*PI()/180))</f>
        <v>-15.74</v>
      </c>
      <c r="I147" s="45" t="str">
        <f>VnPk*SIN(VnFrq/V1Frq*((B147+Vn_angle)*PI()/180))</f>
        <v>-4.36</v>
      </c>
      <c r="K147" s="2" t="str">
        <f>IMREAL(IMDIV(COMPLEX(E147,F147,"j"),Z1_Lc))</f>
        <v>2.05325904</v>
      </c>
      <c r="L147" s="2" t="str">
        <f>IMAGINARY(IMDIV(COMPLEX(E147,F147,"j"),Z1_Lc))</f>
        <v>-83.64050049</v>
      </c>
      <c r="M147" s="2" t="str">
        <f>IMREAL(IMDIV(COMPLEX(H147,I147,"j"),Zn_Lc))</f>
        <v>11.82948445</v>
      </c>
      <c r="N147" s="2" t="str">
        <f>IMAGINARY(IMDIV(COMPLEX(H147,I147,"j"),Zn_Lc))</f>
        <v>-42.74626414</v>
      </c>
      <c r="O147" s="45" t="str">
        <f>IMREAL(IMPRODUCT(COMPLEX(K147,L147,"j"),Z1_L))</f>
        <v>0.00</v>
      </c>
      <c r="P147" s="45" t="str">
        <f>IMREAL(IMPRODUCT(COMPLEX(M147,N147,"j"),Zn_L))</f>
        <v>0.00</v>
      </c>
      <c r="Q147" s="45" t="str">
        <f t="shared" si="6"/>
        <v>0.00</v>
      </c>
      <c r="R147" s="50" t="str">
        <f t="shared" si="7"/>
        <v>-338.7</v>
      </c>
      <c r="S147" s="50" t="str">
        <f t="shared" si="8"/>
        <v>-15.7</v>
      </c>
      <c r="T147" s="50" t="str">
        <f t="shared" si="9"/>
        <v>-354.5</v>
      </c>
      <c r="V147" s="50" t="str">
        <f t="shared" si="10"/>
        <v>-4921.2</v>
      </c>
      <c r="W147" s="50" t="str">
        <f t="shared" si="11"/>
        <v>55.0</v>
      </c>
    </row>
    <row r="148" ht="15.75" customHeight="1">
      <c r="A148" s="2">
        <v>130.0</v>
      </c>
      <c r="B148" s="51" t="str">
        <f>B147+angle_step</f>
        <v>182.813</v>
      </c>
      <c r="C148" s="57" t="str">
        <f t="shared" si="4"/>
        <v>-352.4</v>
      </c>
      <c r="D148" s="57" t="str">
        <f t="shared" si="5"/>
        <v>26.9</v>
      </c>
      <c r="E148" s="45" t="str">
        <f>V1pk*COS(B148*PI()/180)</f>
        <v>-338.44</v>
      </c>
      <c r="F148" s="45" t="str">
        <f>V1pk*SIN((B148)*PI()/180)</f>
        <v>-16.63</v>
      </c>
      <c r="G148" s="1"/>
      <c r="H148" s="45" t="str">
        <f>VnPk*COS(VnFrq/V1Frq*((B148+Vn_angle)*PI()/180))</f>
        <v>-14.01</v>
      </c>
      <c r="I148" s="45" t="str">
        <f>VnPk*SIN(VnFrq/V1Frq*((B148+Vn_angle)*PI()/180))</f>
        <v>-8.40</v>
      </c>
      <c r="K148" s="2" t="str">
        <f>IMREAL(IMDIV(COMPLEX(E148,F148,"j"),Z1_Lc))</f>
        <v>4.105281273</v>
      </c>
      <c r="L148" s="2" t="str">
        <f>IMAGINARY(IMDIV(COMPLEX(E148,F148,"j"),Z1_Lc))</f>
        <v>-83.56492003</v>
      </c>
      <c r="M148" s="2" t="str">
        <f>IMREAL(IMDIV(COMPLEX(H148,I148,"j"),Zn_Lc))</f>
        <v>22.80194796</v>
      </c>
      <c r="N148" s="2" t="str">
        <f>IMAGINARY(IMDIV(COMPLEX(H148,I148,"j"),Zn_Lc))</f>
        <v>-38.04275186</v>
      </c>
      <c r="O148" s="45" t="str">
        <f>IMREAL(IMPRODUCT(COMPLEX(K148,L148,"j"),Z1_L))</f>
        <v>0.00</v>
      </c>
      <c r="P148" s="45" t="str">
        <f>IMREAL(IMPRODUCT(COMPLEX(M148,N148,"j"),Zn_L))</f>
        <v>0.00</v>
      </c>
      <c r="Q148" s="45" t="str">
        <f t="shared" si="6"/>
        <v>0.00</v>
      </c>
      <c r="R148" s="50" t="str">
        <f t="shared" si="7"/>
        <v>-338.4</v>
      </c>
      <c r="S148" s="50" t="str">
        <f t="shared" si="8"/>
        <v>-14.0</v>
      </c>
      <c r="T148" s="50" t="str">
        <f t="shared" si="9"/>
        <v>-352.4</v>
      </c>
      <c r="V148" s="50" t="str">
        <f t="shared" si="10"/>
        <v>-9483.3</v>
      </c>
      <c r="W148" s="50" t="str">
        <f t="shared" si="11"/>
        <v>221.5</v>
      </c>
    </row>
    <row r="149" ht="15.75" customHeight="1">
      <c r="A149" s="2">
        <v>131.0</v>
      </c>
      <c r="B149" s="51" t="str">
        <f>B148+angle_step</f>
        <v>184.219</v>
      </c>
      <c r="C149" s="57" t="str">
        <f t="shared" si="4"/>
        <v>-349.2</v>
      </c>
      <c r="D149" s="57" t="str">
        <f t="shared" si="5"/>
        <v>38.3</v>
      </c>
      <c r="E149" s="45" t="str">
        <f>V1pk*COS(B149*PI()/180)</f>
        <v>-337.93</v>
      </c>
      <c r="F149" s="45" t="str">
        <f>V1pk*SIN((B149)*PI()/180)</f>
        <v>-24.93</v>
      </c>
      <c r="G149" s="1"/>
      <c r="H149" s="45" t="str">
        <f>VnPk*COS(VnFrq/V1Frq*((B149+Vn_angle)*PI()/180))</f>
        <v>-11.26</v>
      </c>
      <c r="I149" s="45" t="str">
        <f>VnPk*SIN(VnFrq/V1Frq*((B149+Vn_angle)*PI()/180))</f>
        <v>-11.83</v>
      </c>
      <c r="K149" s="2" t="str">
        <f>IMREAL(IMDIV(COMPLEX(E149,F149,"j"),Z1_Lc))</f>
        <v>6.154830638</v>
      </c>
      <c r="L149" s="2" t="str">
        <f>IMAGINARY(IMDIV(COMPLEX(E149,F149,"j"),Z1_Lc))</f>
        <v>-83.4390032</v>
      </c>
      <c r="M149" s="2" t="str">
        <f>IMREAL(IMDIV(COMPLEX(H149,I149,"j"),Zn_Lc))</f>
        <v>32.12245895</v>
      </c>
      <c r="N149" s="2" t="str">
        <f>IMAGINARY(IMDIV(COMPLEX(H149,I149,"j"),Zn_Lc))</f>
        <v>-30.5831233</v>
      </c>
      <c r="O149" s="45" t="str">
        <f>IMREAL(IMPRODUCT(COMPLEX(K149,L149,"j"),Z1_L))</f>
        <v>0.00</v>
      </c>
      <c r="P149" s="45" t="str">
        <f>IMREAL(IMPRODUCT(COMPLEX(M149,N149,"j"),Zn_L))</f>
        <v>0.00</v>
      </c>
      <c r="Q149" s="45" t="str">
        <f t="shared" si="6"/>
        <v>0.00</v>
      </c>
      <c r="R149" s="50" t="str">
        <f t="shared" si="7"/>
        <v>-337.9</v>
      </c>
      <c r="S149" s="50" t="str">
        <f t="shared" si="8"/>
        <v>-11.3</v>
      </c>
      <c r="T149" s="50" t="str">
        <f t="shared" si="9"/>
        <v>-349.2</v>
      </c>
      <c r="V149" s="50" t="str">
        <f t="shared" si="10"/>
        <v>-13366.0</v>
      </c>
      <c r="W149" s="50" t="str">
        <f t="shared" si="11"/>
        <v>501.4</v>
      </c>
    </row>
    <row r="150" ht="15.75" customHeight="1">
      <c r="A150" s="2">
        <v>132.0</v>
      </c>
      <c r="B150" s="51" t="str">
        <f>B149+angle_step</f>
        <v>185.625</v>
      </c>
      <c r="C150" s="57" t="str">
        <f t="shared" si="4"/>
        <v>-344.9</v>
      </c>
      <c r="D150" s="57" t="str">
        <f t="shared" si="5"/>
        <v>47.3</v>
      </c>
      <c r="E150" s="45" t="str">
        <f>V1pk*COS(B150*PI()/180)</f>
        <v>-337.21</v>
      </c>
      <c r="F150" s="45" t="str">
        <f>V1pk*SIN((B150)*PI()/180)</f>
        <v>-33.21</v>
      </c>
      <c r="G150" s="1"/>
      <c r="H150" s="45" t="str">
        <f>VnPk*COS(VnFrq/V1Frq*((B150+Vn_angle)*PI()/180))</f>
        <v>-7.70</v>
      </c>
      <c r="I150" s="45" t="str">
        <f>VnPk*SIN(VnFrq/V1Frq*((B150+Vn_angle)*PI()/180))</f>
        <v>-14.40</v>
      </c>
      <c r="K150" s="2" t="str">
        <f>IMREAL(IMDIV(COMPLEX(E150,F150,"j"),Z1_Lc))</f>
        <v>8.200672563</v>
      </c>
      <c r="L150" s="2" t="str">
        <f>IMAGINARY(IMDIV(COMPLEX(E150,F150,"j"),Z1_Lc))</f>
        <v>-83.26282582</v>
      </c>
      <c r="M150" s="2" t="str">
        <f>IMREAL(IMDIV(COMPLEX(H150,I150,"j"),Zn_Lc))</f>
        <v>39.11576626</v>
      </c>
      <c r="N150" s="2" t="str">
        <f>IMAGINARY(IMDIV(COMPLEX(H150,I150,"j"),Zn_Lc))</f>
        <v>-20.90781266</v>
      </c>
      <c r="O150" s="45" t="str">
        <f>IMREAL(IMPRODUCT(COMPLEX(K150,L150,"j"),Z1_L))</f>
        <v>0.00</v>
      </c>
      <c r="P150" s="45" t="str">
        <f>IMREAL(IMPRODUCT(COMPLEX(M150,N150,"j"),Zn_L))</f>
        <v>0.00</v>
      </c>
      <c r="Q150" s="45" t="str">
        <f t="shared" si="6"/>
        <v>0.00</v>
      </c>
      <c r="R150" s="50" t="str">
        <f t="shared" si="7"/>
        <v>-337.2</v>
      </c>
      <c r="S150" s="50" t="str">
        <f t="shared" si="8"/>
        <v>-7.7</v>
      </c>
      <c r="T150" s="50" t="str">
        <f t="shared" si="9"/>
        <v>-344.9</v>
      </c>
      <c r="V150" s="50" t="str">
        <f t="shared" si="10"/>
        <v>-16320.0</v>
      </c>
      <c r="W150" s="50" t="str">
        <f t="shared" si="11"/>
        <v>890.1</v>
      </c>
    </row>
    <row r="151" ht="15.75" customHeight="1">
      <c r="A151" s="2">
        <v>133.0</v>
      </c>
      <c r="B151" s="51" t="str">
        <f>B150+angle_step</f>
        <v>187.031</v>
      </c>
      <c r="C151" s="57" t="str">
        <f t="shared" si="4"/>
        <v>-339.9</v>
      </c>
      <c r="D151" s="57" t="str">
        <f t="shared" si="5"/>
        <v>53.5</v>
      </c>
      <c r="E151" s="45" t="str">
        <f>V1pk*COS(B151*PI()/180)</f>
        <v>-336.30</v>
      </c>
      <c r="F151" s="45" t="str">
        <f>V1pk*SIN((B151)*PI()/180)</f>
        <v>-41.48</v>
      </c>
      <c r="G151" s="1"/>
      <c r="H151" s="45" t="str">
        <f>VnPk*COS(VnFrq/V1Frq*((B151+Vn_angle)*PI()/180))</f>
        <v>-3.58</v>
      </c>
      <c r="I151" s="45" t="str">
        <f>VnPk*SIN(VnFrq/V1Frq*((B151+Vn_angle)*PI()/180))</f>
        <v>-15.93</v>
      </c>
      <c r="K151" s="2" t="str">
        <f>IMREAL(IMDIV(COMPLEX(E151,F151,"j"),Z1_Lc))</f>
        <v>10.24157471</v>
      </c>
      <c r="L151" s="2" t="str">
        <f>IMAGINARY(IMDIV(COMPLEX(E151,F151,"j"),Z1_Lc))</f>
        <v>-83.03649404</v>
      </c>
      <c r="M151" s="2" t="str">
        <f>IMREAL(IMDIV(COMPLEX(H151,I151,"j"),Zn_Lc))</f>
        <v>43.27521968</v>
      </c>
      <c r="N151" s="2" t="str">
        <f>IMAGINARY(IMDIV(COMPLEX(H151,I151,"j"),Zn_Lc))</f>
        <v>-9.717775546</v>
      </c>
      <c r="O151" s="45" t="str">
        <f>IMREAL(IMPRODUCT(COMPLEX(K151,L151,"j"),Z1_L))</f>
        <v>0.00</v>
      </c>
      <c r="P151" s="45" t="str">
        <f>IMREAL(IMPRODUCT(COMPLEX(M151,N151,"j"),Zn_L))</f>
        <v>0.00</v>
      </c>
      <c r="Q151" s="45" t="str">
        <f t="shared" si="6"/>
        <v>0.00</v>
      </c>
      <c r="R151" s="50" t="str">
        <f t="shared" si="7"/>
        <v>-336.3</v>
      </c>
      <c r="S151" s="50" t="str">
        <f t="shared" si="8"/>
        <v>-3.6</v>
      </c>
      <c r="T151" s="50" t="str">
        <f t="shared" si="9"/>
        <v>-339.9</v>
      </c>
      <c r="V151" s="50" t="str">
        <f t="shared" si="10"/>
        <v>-18189.1</v>
      </c>
      <c r="W151" s="50" t="str">
        <f t="shared" si="11"/>
        <v>1367.1</v>
      </c>
    </row>
    <row r="152" ht="15.75" customHeight="1">
      <c r="A152" s="2">
        <v>134.0</v>
      </c>
      <c r="B152" s="51" t="str">
        <f>B151+angle_step</f>
        <v>188.438</v>
      </c>
      <c r="C152" s="57" t="str">
        <f t="shared" si="4"/>
        <v>-334.4</v>
      </c>
      <c r="D152" s="57" t="str">
        <f t="shared" si="5"/>
        <v>56.6</v>
      </c>
      <c r="E152" s="45" t="str">
        <f>V1pk*COS(B152*PI()/180)</f>
        <v>-335.18</v>
      </c>
      <c r="F152" s="45" t="str">
        <f>V1pk*SIN((B152)*PI()/180)</f>
        <v>-49.72</v>
      </c>
      <c r="G152" s="1"/>
      <c r="H152" s="45" t="str">
        <f>VnPk*COS(VnFrq/V1Frq*((B152+Vn_angle)*PI()/180))</f>
        <v>0.80</v>
      </c>
      <c r="I152" s="45" t="str">
        <f>VnPk*SIN(VnFrq/V1Frq*((B152+Vn_angle)*PI()/180))</f>
        <v>-16.31</v>
      </c>
      <c r="K152" s="2" t="str">
        <f>IMREAL(IMDIV(COMPLEX(E152,F152,"j"),Z1_Lc))</f>
        <v>12.27630771</v>
      </c>
      <c r="L152" s="2" t="str">
        <f>IMAGINARY(IMDIV(COMPLEX(E152,F152,"j"),Z1_Lc))</f>
        <v>-82.76014417</v>
      </c>
      <c r="M152" s="2" t="str">
        <f>IMREAL(IMDIV(COMPLEX(H152,I152,"j"),Zn_Lc))</f>
        <v>44.29947568</v>
      </c>
      <c r="N152" s="2" t="str">
        <f>IMAGINARY(IMDIV(COMPLEX(H152,I152,"j"),Zn_Lc))</f>
        <v>2.176293687</v>
      </c>
      <c r="O152" s="45" t="str">
        <f>IMREAL(IMPRODUCT(COMPLEX(K152,L152,"j"),Z1_L))</f>
        <v>0.00</v>
      </c>
      <c r="P152" s="45" t="str">
        <f>IMREAL(IMPRODUCT(COMPLEX(M152,N152,"j"),Zn_L))</f>
        <v>0.00</v>
      </c>
      <c r="Q152" s="45" t="str">
        <f t="shared" si="6"/>
        <v>0.00</v>
      </c>
      <c r="R152" s="50" t="str">
        <f t="shared" si="7"/>
        <v>-335.2</v>
      </c>
      <c r="S152" s="50" t="str">
        <f t="shared" si="8"/>
        <v>0.8</v>
      </c>
      <c r="T152" s="50" t="str">
        <f t="shared" si="9"/>
        <v>-334.4</v>
      </c>
      <c r="V152" s="50" t="str">
        <f t="shared" si="10"/>
        <v>-18917.7</v>
      </c>
      <c r="W152" s="50" t="str">
        <f t="shared" si="11"/>
        <v>1890.1</v>
      </c>
    </row>
    <row r="153" ht="15.75" customHeight="1">
      <c r="A153" s="2">
        <v>135.0</v>
      </c>
      <c r="B153" s="51" t="str">
        <f>B152+angle_step</f>
        <v>189.844</v>
      </c>
      <c r="C153" s="57" t="str">
        <f t="shared" si="4"/>
        <v>-328.7</v>
      </c>
      <c r="D153" s="57" t="str">
        <f t="shared" si="5"/>
        <v>56.4</v>
      </c>
      <c r="E153" s="45" t="str">
        <f>V1pk*COS(B153*PI()/180)</f>
        <v>-333.86</v>
      </c>
      <c r="F153" s="45" t="str">
        <f>V1pk*SIN((B153)*PI()/180)</f>
        <v>-57.93</v>
      </c>
      <c r="G153" s="1"/>
      <c r="H153" s="45" t="str">
        <f>VnPk*COS(VnFrq/V1Frq*((B153+Vn_angle)*PI()/180))</f>
        <v>5.12</v>
      </c>
      <c r="I153" s="45" t="str">
        <f>VnPk*SIN(VnFrq/V1Frq*((B153+Vn_angle)*PI()/180))</f>
        <v>-15.51</v>
      </c>
      <c r="K153" s="2" t="str">
        <f>IMREAL(IMDIV(COMPLEX(E153,F153,"j"),Z1_Lc))</f>
        <v>14.30364593</v>
      </c>
      <c r="L153" s="2" t="str">
        <f>IMAGINARY(IMDIV(COMPLEX(E153,F153,"j"),Z1_Lc))</f>
        <v>-82.43394269</v>
      </c>
      <c r="M153" s="2" t="str">
        <f>IMREAL(IMDIV(COMPLEX(H153,I153,"j"),Zn_Lc))</f>
        <v>42.1143291</v>
      </c>
      <c r="N153" s="2" t="str">
        <f>IMAGINARY(IMDIV(COMPLEX(H153,I153,"j"),Zn_Lc))</f>
        <v>13.91269508</v>
      </c>
      <c r="O153" s="45" t="str">
        <f>IMREAL(IMPRODUCT(COMPLEX(K153,L153,"j"),Z1_L))</f>
        <v>0.00</v>
      </c>
      <c r="P153" s="45" t="str">
        <f>IMREAL(IMPRODUCT(COMPLEX(M153,N153,"j"),Zn_L))</f>
        <v>0.00</v>
      </c>
      <c r="Q153" s="45" t="str">
        <f t="shared" si="6"/>
        <v>0.00</v>
      </c>
      <c r="R153" s="50" t="str">
        <f t="shared" si="7"/>
        <v>-333.9</v>
      </c>
      <c r="S153" s="50" t="str">
        <f t="shared" si="8"/>
        <v>5.1</v>
      </c>
      <c r="T153" s="50" t="str">
        <f t="shared" si="9"/>
        <v>-328.7</v>
      </c>
      <c r="V153" s="50" t="str">
        <f t="shared" si="10"/>
        <v>-18546.6</v>
      </c>
      <c r="W153" s="50" t="str">
        <f t="shared" si="11"/>
        <v>2393.5</v>
      </c>
    </row>
    <row r="154" ht="15.75" customHeight="1">
      <c r="A154" s="2">
        <v>136.0</v>
      </c>
      <c r="B154" s="51" t="str">
        <f>B153+angle_step</f>
        <v>191.250</v>
      </c>
      <c r="C154" s="57" t="str">
        <f t="shared" si="4"/>
        <v>-323.3</v>
      </c>
      <c r="D154" s="57" t="str">
        <f t="shared" si="5"/>
        <v>53.2</v>
      </c>
      <c r="E154" s="45" t="str">
        <f>V1pk*COS(B154*PI()/180)</f>
        <v>-332.34</v>
      </c>
      <c r="F154" s="45" t="str">
        <f>V1pk*SIN((B154)*PI()/180)</f>
        <v>-66.11</v>
      </c>
      <c r="G154" s="1"/>
      <c r="H154" s="45" t="str">
        <f>VnPk*COS(VnFrq/V1Frq*((B154+Vn_angle)*PI()/180))</f>
        <v>9.07</v>
      </c>
      <c r="I154" s="45" t="str">
        <f>VnPk*SIN(VnFrq/V1Frq*((B154+Vn_angle)*PI()/180))</f>
        <v>-13.58</v>
      </c>
      <c r="K154" s="2" t="str">
        <f>IMREAL(IMDIV(COMPLEX(E154,F154,"j"),Z1_Lc))</f>
        <v>16.32236817</v>
      </c>
      <c r="L154" s="2" t="str">
        <f>IMAGINARY(IMDIV(COMPLEX(E154,F154,"j"),Z1_Lc))</f>
        <v>-82.05808609</v>
      </c>
      <c r="M154" s="2" t="str">
        <f>IMREAL(IMDIV(COMPLEX(H154,I154,"j"),Zn_Lc))</f>
        <v>36.87808914</v>
      </c>
      <c r="N154" s="2" t="str">
        <f>IMAGINARY(IMDIV(COMPLEX(H154,I154,"j"),Zn_Lc))</f>
        <v>24.64115137</v>
      </c>
      <c r="O154" s="45" t="str">
        <f>IMREAL(IMPRODUCT(COMPLEX(K154,L154,"j"),Z1_L))</f>
        <v>0.00</v>
      </c>
      <c r="P154" s="45" t="str">
        <f>IMREAL(IMPRODUCT(COMPLEX(M154,N154,"j"),Zn_L))</f>
        <v>0.00</v>
      </c>
      <c r="Q154" s="45" t="str">
        <f t="shared" si="6"/>
        <v>0.00</v>
      </c>
      <c r="R154" s="50" t="str">
        <f t="shared" si="7"/>
        <v>-332.3</v>
      </c>
      <c r="S154" s="50" t="str">
        <f t="shared" si="8"/>
        <v>9.1</v>
      </c>
      <c r="T154" s="50" t="str">
        <f t="shared" si="9"/>
        <v>-323.3</v>
      </c>
      <c r="V154" s="50" t="str">
        <f t="shared" si="10"/>
        <v>-17197.7</v>
      </c>
      <c r="W154" s="50" t="str">
        <f t="shared" si="11"/>
        <v>2794.5</v>
      </c>
    </row>
    <row r="155" ht="15.75" customHeight="1">
      <c r="A155" s="2">
        <v>137.0</v>
      </c>
      <c r="B155" s="51" t="str">
        <f>B154+angle_step</f>
        <v>192.656</v>
      </c>
      <c r="C155" s="57" t="str">
        <f t="shared" si="4"/>
        <v>-318.2</v>
      </c>
      <c r="D155" s="57" t="str">
        <f t="shared" si="5"/>
        <v>47.3</v>
      </c>
      <c r="E155" s="45" t="str">
        <f>V1pk*COS(B155*PI()/180)</f>
        <v>-330.61</v>
      </c>
      <c r="F155" s="45" t="str">
        <f>V1pk*SIN((B155)*PI()/180)</f>
        <v>-74.24</v>
      </c>
      <c r="G155" s="1"/>
      <c r="H155" s="45" t="str">
        <f>VnPk*COS(VnFrq/V1Frq*((B155+Vn_angle)*PI()/180))</f>
        <v>12.37</v>
      </c>
      <c r="I155" s="45" t="str">
        <f>VnPk*SIN(VnFrq/V1Frq*((B155+Vn_angle)*PI()/180))</f>
        <v>-10.67</v>
      </c>
      <c r="K155" s="2" t="str">
        <f>IMREAL(IMDIV(COMPLEX(E155,F155,"j"),Z1_Lc))</f>
        <v>18.33125842</v>
      </c>
      <c r="L155" s="2" t="str">
        <f>IMAGINARY(IMDIV(COMPLEX(E155,F155,"j"),Z1_Lc))</f>
        <v>-81.63280076</v>
      </c>
      <c r="M155" s="2" t="str">
        <f>IMREAL(IMDIV(COMPLEX(H155,I155,"j"),Zn_Lc))</f>
        <v>28.97011024</v>
      </c>
      <c r="N155" s="2" t="str">
        <f>IMAGINARY(IMDIV(COMPLEX(H155,I155,"j"),Zn_Lc))</f>
        <v>33.58440877</v>
      </c>
      <c r="O155" s="45" t="str">
        <f>IMREAL(IMPRODUCT(COMPLEX(K155,L155,"j"),Z1_L))</f>
        <v>0.00</v>
      </c>
      <c r="P155" s="45" t="str">
        <f>IMREAL(IMPRODUCT(COMPLEX(M155,N155,"j"),Zn_L))</f>
        <v>0.00</v>
      </c>
      <c r="Q155" s="45" t="str">
        <f t="shared" si="6"/>
        <v>0.00</v>
      </c>
      <c r="R155" s="50" t="str">
        <f t="shared" si="7"/>
        <v>-330.6</v>
      </c>
      <c r="S155" s="50" t="str">
        <f t="shared" si="8"/>
        <v>12.4</v>
      </c>
      <c r="T155" s="50" t="str">
        <f t="shared" si="9"/>
        <v>-318.2</v>
      </c>
      <c r="V155" s="50" t="str">
        <f t="shared" si="10"/>
        <v>-15053.6</v>
      </c>
      <c r="W155" s="50" t="str">
        <f t="shared" si="11"/>
        <v>3007.2</v>
      </c>
    </row>
    <row r="156" ht="15.75" customHeight="1">
      <c r="A156" s="2">
        <v>138.0</v>
      </c>
      <c r="B156" s="51" t="str">
        <f>B155+angle_step</f>
        <v>194.063</v>
      </c>
      <c r="C156" s="57" t="str">
        <f t="shared" si="4"/>
        <v>-313.9</v>
      </c>
      <c r="D156" s="57" t="str">
        <f t="shared" si="5"/>
        <v>39.3</v>
      </c>
      <c r="E156" s="45" t="str">
        <f>V1pk*COS(B156*PI()/180)</f>
        <v>-328.69</v>
      </c>
      <c r="F156" s="45" t="str">
        <f>V1pk*SIN((B156)*PI()/180)</f>
        <v>-82.33</v>
      </c>
      <c r="G156" s="1"/>
      <c r="H156" s="45" t="str">
        <f>VnPk*COS(VnFrq/V1Frq*((B156+Vn_angle)*PI()/180))</f>
        <v>14.76</v>
      </c>
      <c r="I156" s="45" t="str">
        <f>VnPk*SIN(VnFrq/V1Frq*((B156+Vn_angle)*PI()/180))</f>
        <v>-6.98</v>
      </c>
      <c r="K156" s="2" t="str">
        <f>IMREAL(IMDIV(COMPLEX(E156,F156,"j"),Z1_Lc))</f>
        <v>20.3291066</v>
      </c>
      <c r="L156" s="2" t="str">
        <f>IMAGINARY(IMDIV(COMPLEX(E156,F156,"j"),Z1_Lc))</f>
        <v>-81.15834288</v>
      </c>
      <c r="M156" s="2" t="str">
        <f>IMREAL(IMDIV(COMPLEX(H156,I156,"j"),Zn_Lc))</f>
        <v>18.9633086</v>
      </c>
      <c r="N156" s="2" t="str">
        <f>IMAGINARY(IMDIV(COMPLEX(H156,I156,"j"),Zn_Lc))</f>
        <v>40.09454734</v>
      </c>
      <c r="O156" s="45" t="str">
        <f>IMREAL(IMPRODUCT(COMPLEX(K156,L156,"j"),Z1_L))</f>
        <v>0.00</v>
      </c>
      <c r="P156" s="45" t="str">
        <f>IMREAL(IMPRODUCT(COMPLEX(M156,N156,"j"),Zn_L))</f>
        <v>0.00</v>
      </c>
      <c r="Q156" s="45" t="str">
        <f t="shared" si="6"/>
        <v>0.00</v>
      </c>
      <c r="R156" s="50" t="str">
        <f t="shared" si="7"/>
        <v>-328.7</v>
      </c>
      <c r="S156" s="50" t="str">
        <f t="shared" si="8"/>
        <v>14.8</v>
      </c>
      <c r="T156" s="50" t="str">
        <f t="shared" si="9"/>
        <v>-313.9</v>
      </c>
      <c r="V156" s="50" t="str">
        <f t="shared" si="10"/>
        <v>-12335.0</v>
      </c>
      <c r="W156" s="50" t="str">
        <f t="shared" si="11"/>
        <v>2960.7</v>
      </c>
    </row>
    <row r="157" ht="15.75" customHeight="1">
      <c r="A157" s="2">
        <v>139.0</v>
      </c>
      <c r="B157" s="51" t="str">
        <f>B156+angle_step</f>
        <v>195.469</v>
      </c>
      <c r="C157" s="57" t="str">
        <f t="shared" si="4"/>
        <v>-310.5</v>
      </c>
      <c r="D157" s="57" t="str">
        <f t="shared" si="5"/>
        <v>29.9</v>
      </c>
      <c r="E157" s="45" t="str">
        <f>V1pk*COS(B157*PI()/180)</f>
        <v>-326.57</v>
      </c>
      <c r="F157" s="45" t="str">
        <f>V1pk*SIN((B157)*PI()/180)</f>
        <v>-90.37</v>
      </c>
      <c r="G157" s="1"/>
      <c r="H157" s="45" t="str">
        <f>VnPk*COS(VnFrq/V1Frq*((B157+Vn_angle)*PI()/180))</f>
        <v>16.09</v>
      </c>
      <c r="I157" s="45" t="str">
        <f>VnPk*SIN(VnFrq/V1Frq*((B157+Vn_angle)*PI()/180))</f>
        <v>-2.79</v>
      </c>
      <c r="K157" s="2" t="str">
        <f>IMREAL(IMDIV(COMPLEX(E157,F157,"j"),Z1_Lc))</f>
        <v>22.3147093</v>
      </c>
      <c r="L157" s="2" t="str">
        <f>IMAGINARY(IMDIV(COMPLEX(E157,F157,"j"),Z1_Lc))</f>
        <v>-80.63499826</v>
      </c>
      <c r="M157" s="2" t="str">
        <f>IMREAL(IMDIV(COMPLEX(H157,I157,"j"),Zn_Lc))</f>
        <v>7.582655674</v>
      </c>
      <c r="N157" s="2" t="str">
        <f>IMAGINARY(IMDIV(COMPLEX(H157,I157,"j"),Zn_Lc))</f>
        <v>43.69992143</v>
      </c>
      <c r="O157" s="45" t="str">
        <f>IMREAL(IMPRODUCT(COMPLEX(K157,L157,"j"),Z1_L))</f>
        <v>0.00</v>
      </c>
      <c r="P157" s="45" t="str">
        <f>IMREAL(IMPRODUCT(COMPLEX(M157,N157,"j"),Zn_L))</f>
        <v>0.00</v>
      </c>
      <c r="Q157" s="45" t="str">
        <f t="shared" si="6"/>
        <v>0.00</v>
      </c>
      <c r="R157" s="50" t="str">
        <f t="shared" si="7"/>
        <v>-326.6</v>
      </c>
      <c r="S157" s="50" t="str">
        <f t="shared" si="8"/>
        <v>16.1</v>
      </c>
      <c r="T157" s="50" t="str">
        <f t="shared" si="9"/>
        <v>-310.5</v>
      </c>
      <c r="V157" s="50" t="str">
        <f t="shared" si="10"/>
        <v>-9282.6</v>
      </c>
      <c r="W157" s="50" t="str">
        <f t="shared" si="11"/>
        <v>2618.5</v>
      </c>
    </row>
    <row r="158" ht="15.75" customHeight="1">
      <c r="A158" s="2">
        <v>140.0</v>
      </c>
      <c r="B158" s="51" t="str">
        <f>B157+angle_step</f>
        <v>196.875</v>
      </c>
      <c r="C158" s="57" t="str">
        <f t="shared" si="4"/>
        <v>-308.0</v>
      </c>
      <c r="D158" s="57" t="str">
        <f t="shared" si="5"/>
        <v>19.9</v>
      </c>
      <c r="E158" s="45" t="str">
        <f>V1pk*COS(B158*PI()/180)</f>
        <v>-324.26</v>
      </c>
      <c r="F158" s="45" t="str">
        <f>V1pk*SIN((B158)*PI()/180)</f>
        <v>-98.36</v>
      </c>
      <c r="G158" s="1"/>
      <c r="H158" s="45" t="str">
        <f>VnPk*COS(VnFrq/V1Frq*((B158+Vn_angle)*PI()/180))</f>
        <v>16.25</v>
      </c>
      <c r="I158" s="45" t="str">
        <f>VnPk*SIN(VnFrq/V1Frq*((B158+Vn_angle)*PI()/180))</f>
        <v>1.60</v>
      </c>
      <c r="K158" s="2" t="str">
        <f>IMREAL(IMDIV(COMPLEX(E158,F158,"j"),Z1_Lc))</f>
        <v>24.28687044</v>
      </c>
      <c r="L158" s="2" t="str">
        <f>IMAGINARY(IMDIV(COMPLEX(E158,F158,"j"),Z1_Lc))</f>
        <v>-80.06308212</v>
      </c>
      <c r="M158" s="2" t="str">
        <f>IMREAL(IMDIV(COMPLEX(H158,I158,"j"),Zn_Lc))</f>
        <v>-4.347344491</v>
      </c>
      <c r="N158" s="2" t="str">
        <f>IMAGINARY(IMDIV(COMPLEX(H158,I158,"j"),Zn_Lc))</f>
        <v>44.13932935</v>
      </c>
      <c r="O158" s="45" t="str">
        <f>IMREAL(IMPRODUCT(COMPLEX(K158,L158,"j"),Z1_L))</f>
        <v>0.00</v>
      </c>
      <c r="P158" s="45" t="str">
        <f>IMREAL(IMPRODUCT(COMPLEX(M158,N158,"j"),Zn_L))</f>
        <v>0.00</v>
      </c>
      <c r="Q158" s="45" t="str">
        <f t="shared" si="6"/>
        <v>0.00</v>
      </c>
      <c r="R158" s="50" t="str">
        <f t="shared" si="7"/>
        <v>-324.3</v>
      </c>
      <c r="S158" s="50" t="str">
        <f t="shared" si="8"/>
        <v>16.3</v>
      </c>
      <c r="T158" s="50" t="str">
        <f t="shared" si="9"/>
        <v>-308.0</v>
      </c>
      <c r="V158" s="50" t="str">
        <f t="shared" si="10"/>
        <v>-6141.5</v>
      </c>
      <c r="W158" s="50" t="str">
        <f t="shared" si="11"/>
        <v>1993.2</v>
      </c>
    </row>
    <row r="159" ht="15.75" customHeight="1">
      <c r="A159" s="2">
        <v>141.0</v>
      </c>
      <c r="B159" s="51" t="str">
        <f>B158+angle_step</f>
        <v>198.281</v>
      </c>
      <c r="C159" s="57" t="str">
        <f t="shared" si="4"/>
        <v>-306.5</v>
      </c>
      <c r="D159" s="57" t="str">
        <f t="shared" si="5"/>
        <v>10.3</v>
      </c>
      <c r="E159" s="45" t="str">
        <f>V1pk*COS(B159*PI()/180)</f>
        <v>-321.74</v>
      </c>
      <c r="F159" s="45" t="str">
        <f>V1pk*SIN((B159)*PI()/180)</f>
        <v>-106.29</v>
      </c>
      <c r="G159" s="1"/>
      <c r="H159" s="45" t="str">
        <f>VnPk*COS(VnFrq/V1Frq*((B159+Vn_angle)*PI()/180))</f>
        <v>15.24</v>
      </c>
      <c r="I159" s="45" t="str">
        <f>VnPk*SIN(VnFrq/V1Frq*((B159+Vn_angle)*PI()/180))</f>
        <v>5.88</v>
      </c>
      <c r="K159" s="2" t="str">
        <f>IMREAL(IMDIV(COMPLEX(E159,F159,"j"),Z1_Lc))</f>
        <v>26.24440208</v>
      </c>
      <c r="L159" s="2" t="str">
        <f>IMAGINARY(IMDIV(COMPLEX(E159,F159,"j"),Z1_Lc))</f>
        <v>-79.44293898</v>
      </c>
      <c r="M159" s="2" t="str">
        <f>IMREAL(IMDIV(COMPLEX(H159,I159,"j"),Zn_Lc))</f>
        <v>-15.96238882</v>
      </c>
      <c r="N159" s="2" t="str">
        <f>IMAGINARY(IMDIV(COMPLEX(H159,I159,"j"),Zn_Lc))</f>
        <v>41.38093695</v>
      </c>
      <c r="O159" s="45" t="str">
        <f>IMREAL(IMPRODUCT(COMPLEX(K159,L159,"j"),Z1_L))</f>
        <v>0.00</v>
      </c>
      <c r="P159" s="45" t="str">
        <f>IMREAL(IMPRODUCT(COMPLEX(M159,N159,"j"),Zn_L))</f>
        <v>0.00</v>
      </c>
      <c r="Q159" s="45" t="str">
        <f t="shared" si="6"/>
        <v>0.00</v>
      </c>
      <c r="R159" s="50" t="str">
        <f t="shared" si="7"/>
        <v>-321.7</v>
      </c>
      <c r="S159" s="50" t="str">
        <f t="shared" si="8"/>
        <v>15.2</v>
      </c>
      <c r="T159" s="50" t="str">
        <f t="shared" si="9"/>
        <v>-306.5</v>
      </c>
      <c r="V159" s="50" t="str">
        <f t="shared" si="10"/>
        <v>-3151.5</v>
      </c>
      <c r="W159" s="50" t="str">
        <f t="shared" si="11"/>
        <v>1153.3</v>
      </c>
    </row>
    <row r="160" ht="15.75" customHeight="1">
      <c r="A160" s="2">
        <v>142.0</v>
      </c>
      <c r="B160" s="51" t="str">
        <f>B159+angle_step</f>
        <v>199.688</v>
      </c>
      <c r="C160" s="57" t="str">
        <f t="shared" si="4"/>
        <v>-305.9</v>
      </c>
      <c r="D160" s="57" t="str">
        <f t="shared" si="5"/>
        <v>1.8</v>
      </c>
      <c r="E160" s="45" t="str">
        <f>V1pk*COS(B160*PI()/180)</f>
        <v>-319.04</v>
      </c>
      <c r="F160" s="45" t="str">
        <f>V1pk*SIN((B160)*PI()/180)</f>
        <v>-114.15</v>
      </c>
      <c r="G160" s="1"/>
      <c r="H160" s="45" t="str">
        <f>VnPk*COS(VnFrq/V1Frq*((B160+Vn_angle)*PI()/180))</f>
        <v>13.12</v>
      </c>
      <c r="I160" s="45" t="str">
        <f>VnPk*SIN(VnFrq/V1Frq*((B160+Vn_angle)*PI()/180))</f>
        <v>9.73</v>
      </c>
      <c r="K160" s="2" t="str">
        <f>IMREAL(IMDIV(COMPLEX(E160,F160,"j"),Z1_Lc))</f>
        <v>28.18612508</v>
      </c>
      <c r="L160" s="2" t="str">
        <f>IMAGINARY(IMDIV(COMPLEX(E160,F160,"j"),Z1_Lc))</f>
        <v>-78.77494238</v>
      </c>
      <c r="M160" s="2" t="str">
        <f>IMREAL(IMDIV(COMPLEX(H160,I160,"j"),Zn_Lc))</f>
        <v>-26.42099209</v>
      </c>
      <c r="N160" s="2" t="str">
        <f>IMAGINARY(IMDIV(COMPLEX(H160,I160,"j"),Zn_Lc))</f>
        <v>35.62458388</v>
      </c>
      <c r="O160" s="45" t="str">
        <f>IMREAL(IMPRODUCT(COMPLEX(K160,L160,"j"),Z1_L))</f>
        <v>0.00</v>
      </c>
      <c r="P160" s="45" t="str">
        <f>IMREAL(IMPRODUCT(COMPLEX(M160,N160,"j"),Zn_L))</f>
        <v>0.00</v>
      </c>
      <c r="Q160" s="45" t="str">
        <f t="shared" si="6"/>
        <v>0.00</v>
      </c>
      <c r="R160" s="50" t="str">
        <f t="shared" si="7"/>
        <v>-319.0</v>
      </c>
      <c r="S160" s="50" t="str">
        <f t="shared" si="8"/>
        <v>13.1</v>
      </c>
      <c r="T160" s="50" t="str">
        <f t="shared" si="9"/>
        <v>-305.9</v>
      </c>
      <c r="V160" s="50" t="str">
        <f t="shared" si="10"/>
        <v>-540.0</v>
      </c>
      <c r="W160" s="50" t="str">
        <f t="shared" si="11"/>
        <v>218.7</v>
      </c>
    </row>
    <row r="161" ht="15.75" customHeight="1">
      <c r="A161" s="2">
        <v>143.0</v>
      </c>
      <c r="B161" s="51" t="str">
        <f>B160+angle_step</f>
        <v>201.094</v>
      </c>
      <c r="C161" s="57" t="str">
        <f t="shared" si="4"/>
        <v>-306.1</v>
      </c>
      <c r="D161" s="57" t="str">
        <f t="shared" si="5"/>
        <v>-4.9</v>
      </c>
      <c r="E161" s="45" t="str">
        <f>V1pk*COS(B161*PI()/180)</f>
        <v>-316.14</v>
      </c>
      <c r="F161" s="45" t="str">
        <f>V1pk*SIN((B161)*PI()/180)</f>
        <v>-121.95</v>
      </c>
      <c r="G161" s="1"/>
      <c r="H161" s="45" t="str">
        <f>VnPk*COS(VnFrq/V1Frq*((B161+Vn_angle)*PI()/180))</f>
        <v>10.05</v>
      </c>
      <c r="I161" s="45" t="str">
        <f>VnPk*SIN(VnFrq/V1Frq*((B161+Vn_angle)*PI()/180))</f>
        <v>12.87</v>
      </c>
      <c r="K161" s="2" t="str">
        <f>IMREAL(IMDIV(COMPLEX(E161,F161,"j"),Z1_Lc))</f>
        <v>30.11086981</v>
      </c>
      <c r="L161" s="2" t="str">
        <f>IMAGINARY(IMDIV(COMPLEX(E161,F161,"j"),Z1_Lc))</f>
        <v>-78.05949471</v>
      </c>
      <c r="M161" s="2" t="str">
        <f>IMREAL(IMDIV(COMPLEX(H161,I161,"j"),Zn_Lc))</f>
        <v>-34.96545082</v>
      </c>
      <c r="N161" s="2" t="str">
        <f>IMAGINARY(IMDIV(COMPLEX(H161,I161,"j"),Zn_Lc))</f>
        <v>27.28730564</v>
      </c>
      <c r="O161" s="45" t="str">
        <f>IMREAL(IMPRODUCT(COMPLEX(K161,L161,"j"),Z1_L))</f>
        <v>0.00</v>
      </c>
      <c r="P161" s="45" t="str">
        <f>IMREAL(IMPRODUCT(COMPLEX(M161,N161,"j"),Zn_L))</f>
        <v>0.00</v>
      </c>
      <c r="Q161" s="45" t="str">
        <f t="shared" si="6"/>
        <v>0.00</v>
      </c>
      <c r="R161" s="50" t="str">
        <f t="shared" si="7"/>
        <v>-316.1</v>
      </c>
      <c r="S161" s="50" t="str">
        <f t="shared" si="8"/>
        <v>10.0</v>
      </c>
      <c r="T161" s="50" t="str">
        <f t="shared" si="9"/>
        <v>-306.1</v>
      </c>
      <c r="V161" s="50" t="str">
        <f t="shared" si="10"/>
        <v>1486.0</v>
      </c>
      <c r="W161" s="50" t="str">
        <f t="shared" si="11"/>
        <v>-654.5</v>
      </c>
    </row>
    <row r="162" ht="15.75" customHeight="1">
      <c r="A162" s="2">
        <v>144.0</v>
      </c>
      <c r="B162" s="51" t="str">
        <f>B161+angle_step</f>
        <v>202.500</v>
      </c>
      <c r="C162" s="57" t="str">
        <f t="shared" si="4"/>
        <v>-306.8</v>
      </c>
      <c r="D162" s="57" t="str">
        <f t="shared" si="5"/>
        <v>-9.0</v>
      </c>
      <c r="E162" s="45" t="str">
        <f>V1pk*COS(B162*PI()/180)</f>
        <v>-313.05</v>
      </c>
      <c r="F162" s="45" t="str">
        <f>V1pk*SIN((B162)*PI()/180)</f>
        <v>-129.67</v>
      </c>
      <c r="G162" s="1"/>
      <c r="H162" s="45" t="str">
        <f>VnPk*COS(VnFrq/V1Frq*((B162+Vn_angle)*PI()/180))</f>
        <v>6.25</v>
      </c>
      <c r="I162" s="45" t="str">
        <f>VnPk*SIN(VnFrq/V1Frq*((B162+Vn_angle)*PI()/180))</f>
        <v>15.09</v>
      </c>
      <c r="K162" s="2" t="str">
        <f>IMREAL(IMDIV(COMPLEX(E162,F162,"j"),Z1_Lc))</f>
        <v>32.01747688</v>
      </c>
      <c r="L162" s="2" t="str">
        <f>IMAGINARY(IMDIV(COMPLEX(E162,F162,"j"),Z1_Lc))</f>
        <v>-77.29702691</v>
      </c>
      <c r="M162" s="2" t="str">
        <f>IMREAL(IMDIV(COMPLEX(H162,I162,"j"),Zn_Lc))</f>
        <v>-40.97673716</v>
      </c>
      <c r="N162" s="2" t="str">
        <f>IMAGINARY(IMDIV(COMPLEX(H162,I162,"j"),Zn_Lc))</f>
        <v>16.97312027</v>
      </c>
      <c r="O162" s="45" t="str">
        <f>IMREAL(IMPRODUCT(COMPLEX(K162,L162,"j"),Z1_L))</f>
        <v>0.00</v>
      </c>
      <c r="P162" s="45" t="str">
        <f>IMREAL(IMPRODUCT(COMPLEX(M162,N162,"j"),Zn_L))</f>
        <v>0.00</v>
      </c>
      <c r="Q162" s="45" t="str">
        <f t="shared" si="6"/>
        <v>0.00</v>
      </c>
      <c r="R162" s="50" t="str">
        <f t="shared" si="7"/>
        <v>-313.1</v>
      </c>
      <c r="S162" s="50" t="str">
        <f t="shared" si="8"/>
        <v>6.2</v>
      </c>
      <c r="T162" s="50" t="str">
        <f t="shared" si="9"/>
        <v>-306.8</v>
      </c>
      <c r="V162" s="50" t="str">
        <f t="shared" si="10"/>
        <v>2748.7</v>
      </c>
      <c r="W162" s="50" t="str">
        <f t="shared" si="11"/>
        <v>-1296.9</v>
      </c>
    </row>
    <row r="163" ht="15.75" customHeight="1">
      <c r="A163" s="2">
        <v>145.0</v>
      </c>
      <c r="B163" s="51" t="str">
        <f>B162+angle_step</f>
        <v>203.906</v>
      </c>
      <c r="C163" s="57" t="str">
        <f t="shared" si="4"/>
        <v>-307.8</v>
      </c>
      <c r="D163" s="57" t="str">
        <f t="shared" si="5"/>
        <v>-10.1</v>
      </c>
      <c r="E163" s="45" t="str">
        <f>V1pk*COS(B163*PI()/180)</f>
        <v>-309.78</v>
      </c>
      <c r="F163" s="45" t="str">
        <f>V1pk*SIN((B163)*PI()/180)</f>
        <v>-137.31</v>
      </c>
      <c r="G163" s="1"/>
      <c r="H163" s="45" t="str">
        <f>VnPk*COS(VnFrq/V1Frq*((B163+Vn_angle)*PI()/180))</f>
        <v>2.00</v>
      </c>
      <c r="I163" s="45" t="str">
        <f>VnPk*SIN(VnFrq/V1Frq*((B163+Vn_angle)*PI()/180))</f>
        <v>16.21</v>
      </c>
      <c r="K163" s="2" t="str">
        <f>IMREAL(IMDIV(COMPLEX(E163,F163,"j"),Z1_Lc))</f>
        <v>33.90479781</v>
      </c>
      <c r="L163" s="2" t="str">
        <f>IMAGINARY(IMDIV(COMPLEX(E163,F163,"j"),Z1_Lc))</f>
        <v>-76.48799827</v>
      </c>
      <c r="M163" s="2" t="str">
        <f>IMREAL(IMDIV(COMPLEX(H163,I163,"j"),Zn_Lc))</f>
        <v>-44.01934624</v>
      </c>
      <c r="N163" s="2" t="str">
        <f>IMAGINARY(IMDIV(COMPLEX(H163,I163,"j"),Zn_Lc))</f>
        <v>5.429268521</v>
      </c>
      <c r="O163" s="45" t="str">
        <f>IMREAL(IMPRODUCT(COMPLEX(K163,L163,"j"),Z1_L))</f>
        <v>0.00</v>
      </c>
      <c r="P163" s="45" t="str">
        <f>IMREAL(IMPRODUCT(COMPLEX(M163,N163,"j"),Zn_L))</f>
        <v>0.00</v>
      </c>
      <c r="Q163" s="45" t="str">
        <f t="shared" si="6"/>
        <v>0.00</v>
      </c>
      <c r="R163" s="50" t="str">
        <f t="shared" si="7"/>
        <v>-309.8</v>
      </c>
      <c r="S163" s="50" t="str">
        <f t="shared" si="8"/>
        <v>2.0</v>
      </c>
      <c r="T163" s="50" t="str">
        <f t="shared" si="9"/>
        <v>-307.8</v>
      </c>
      <c r="V163" s="50" t="str">
        <f t="shared" si="10"/>
        <v>3113.0</v>
      </c>
      <c r="W163" s="50" t="str">
        <f t="shared" si="11"/>
        <v>-1552.8</v>
      </c>
    </row>
    <row r="164" ht="15.75" customHeight="1">
      <c r="A164" s="2">
        <v>146.0</v>
      </c>
      <c r="B164" s="51" t="str">
        <f>B163+angle_step</f>
        <v>205.313</v>
      </c>
      <c r="C164" s="57" t="str">
        <f t="shared" si="4"/>
        <v>-308.7</v>
      </c>
      <c r="D164" s="57" t="str">
        <f t="shared" si="5"/>
        <v>-8.1</v>
      </c>
      <c r="E164" s="45" t="str">
        <f>V1pk*COS(B164*PI()/180)</f>
        <v>-306.31</v>
      </c>
      <c r="F164" s="45" t="str">
        <f>V1pk*SIN((B164)*PI()/180)</f>
        <v>-144.88</v>
      </c>
      <c r="G164" s="1"/>
      <c r="H164" s="45" t="str">
        <f>VnPk*COS(VnFrq/V1Frq*((B164+Vn_angle)*PI()/180))</f>
        <v>-2.40</v>
      </c>
      <c r="I164" s="45" t="str">
        <f>VnPk*SIN(VnFrq/V1Frq*((B164+Vn_angle)*PI()/180))</f>
        <v>16.15</v>
      </c>
      <c r="K164" s="2" t="str">
        <f>IMREAL(IMDIV(COMPLEX(E164,F164,"j"),Z1_Lc))</f>
        <v>35.77169577</v>
      </c>
      <c r="L164" s="2" t="str">
        <f>IMAGINARY(IMDIV(COMPLEX(E164,F164,"j"),Z1_Lc))</f>
        <v>-75.63289613</v>
      </c>
      <c r="M164" s="2" t="str">
        <f>IMREAL(IMDIV(COMPLEX(H164,I164,"j"),Zn_Lc))</f>
        <v>-43.87284751</v>
      </c>
      <c r="N164" s="2" t="str">
        <f>IMAGINARY(IMDIV(COMPLEX(H164,I164,"j"),Zn_Lc))</f>
        <v>-6.507922162</v>
      </c>
      <c r="O164" s="45" t="str">
        <f>IMREAL(IMPRODUCT(COMPLEX(K164,L164,"j"),Z1_L))</f>
        <v>0.00</v>
      </c>
      <c r="P164" s="45" t="str">
        <f>IMREAL(IMPRODUCT(COMPLEX(M164,N164,"j"),Zn_L))</f>
        <v>0.00</v>
      </c>
      <c r="Q164" s="45" t="str">
        <f t="shared" si="6"/>
        <v>0.00</v>
      </c>
      <c r="R164" s="50" t="str">
        <f t="shared" si="7"/>
        <v>-306.3</v>
      </c>
      <c r="S164" s="50" t="str">
        <f t="shared" si="8"/>
        <v>-2.4</v>
      </c>
      <c r="T164" s="50" t="str">
        <f t="shared" si="9"/>
        <v>-308.7</v>
      </c>
      <c r="V164" s="50" t="str">
        <f t="shared" si="10"/>
        <v>2500.9</v>
      </c>
      <c r="W164" s="50" t="str">
        <f t="shared" si="11"/>
        <v>-1304.5</v>
      </c>
    </row>
    <row r="165" ht="15.75" customHeight="1">
      <c r="A165" s="2">
        <v>147.0</v>
      </c>
      <c r="B165" s="51" t="str">
        <f>B164+angle_step</f>
        <v>206.719</v>
      </c>
      <c r="C165" s="57" t="str">
        <f t="shared" si="4"/>
        <v>-309.3</v>
      </c>
      <c r="D165" s="57" t="str">
        <f t="shared" si="5"/>
        <v>-2.9</v>
      </c>
      <c r="E165" s="45" t="str">
        <f>V1pk*COS(B165*PI()/180)</f>
        <v>-302.67</v>
      </c>
      <c r="F165" s="45" t="str">
        <f>V1pk*SIN((B165)*PI()/180)</f>
        <v>-152.35</v>
      </c>
      <c r="G165" s="1"/>
      <c r="H165" s="45" t="str">
        <f>VnPk*COS(VnFrq/V1Frq*((B165+Vn_angle)*PI()/180))</f>
        <v>-6.62</v>
      </c>
      <c r="I165" s="45" t="str">
        <f>VnPk*SIN(VnFrq/V1Frq*((B165+Vn_angle)*PI()/180))</f>
        <v>14.93</v>
      </c>
      <c r="K165" s="2" t="str">
        <f>IMREAL(IMDIV(COMPLEX(E165,F165,"j"),Z1_Lc))</f>
        <v>37.61704619</v>
      </c>
      <c r="L165" s="2" t="str">
        <f>IMAGINARY(IMDIV(COMPLEX(E165,F165,"j"),Z1_Lc))</f>
        <v>-74.73223555</v>
      </c>
      <c r="M165" s="2" t="str">
        <f>IMREAL(IMDIV(COMPLEX(H165,I165,"j"),Zn_Lc))</f>
        <v>-40.54785451</v>
      </c>
      <c r="N165" s="2" t="str">
        <f>IMAGINARY(IMDIV(COMPLEX(H165,I165,"j"),Zn_Lc))</f>
        <v>-17.97362776</v>
      </c>
      <c r="O165" s="45" t="str">
        <f>IMREAL(IMPRODUCT(COMPLEX(K165,L165,"j"),Z1_L))</f>
        <v>0.00</v>
      </c>
      <c r="P165" s="45" t="str">
        <f>IMREAL(IMPRODUCT(COMPLEX(M165,N165,"j"),Zn_L))</f>
        <v>0.00</v>
      </c>
      <c r="Q165" s="45" t="str">
        <f t="shared" si="6"/>
        <v>0.00</v>
      </c>
      <c r="R165" s="50" t="str">
        <f t="shared" si="7"/>
        <v>-302.7</v>
      </c>
      <c r="S165" s="50" t="str">
        <f t="shared" si="8"/>
        <v>-6.6</v>
      </c>
      <c r="T165" s="50" t="str">
        <f t="shared" si="9"/>
        <v>-309.3</v>
      </c>
      <c r="V165" s="50" t="str">
        <f t="shared" si="10"/>
        <v>906.4</v>
      </c>
      <c r="W165" s="50" t="str">
        <f t="shared" si="11"/>
        <v>-490.3</v>
      </c>
    </row>
    <row r="166" ht="15.75" customHeight="1">
      <c r="A166" s="2">
        <v>148.0</v>
      </c>
      <c r="B166" s="51" t="str">
        <f>B165+angle_step</f>
        <v>208.125</v>
      </c>
      <c r="C166" s="57" t="str">
        <f t="shared" si="4"/>
        <v>-309.2</v>
      </c>
      <c r="D166" s="57" t="str">
        <f t="shared" si="5"/>
        <v>5.2</v>
      </c>
      <c r="E166" s="45" t="str">
        <f>V1pk*COS(B166*PI()/180)</f>
        <v>-298.84</v>
      </c>
      <c r="F166" s="45" t="str">
        <f>V1pk*SIN((B166)*PI()/180)</f>
        <v>-159.73</v>
      </c>
      <c r="G166" s="1"/>
      <c r="H166" s="45" t="str">
        <f>VnPk*COS(VnFrq/V1Frq*((B166+Vn_angle)*PI()/180))</f>
        <v>-10.36</v>
      </c>
      <c r="I166" s="45" t="str">
        <f>VnPk*SIN(VnFrq/V1Frq*((B166+Vn_angle)*PI()/180))</f>
        <v>12.62</v>
      </c>
      <c r="K166" s="2" t="str">
        <f>IMREAL(IMDIV(COMPLEX(E166,F166,"j"),Z1_Lc))</f>
        <v>39.43973751</v>
      </c>
      <c r="L166" s="2" t="str">
        <f>IMAGINARY(IMDIV(COMPLEX(E166,F166,"j"),Z1_Lc))</f>
        <v>-73.78655907</v>
      </c>
      <c r="M166" s="2" t="str">
        <f>IMREAL(IMDIV(COMPLEX(H166,I166,"j"),Zn_Lc))</f>
        <v>-34.28525587</v>
      </c>
      <c r="N166" s="2" t="str">
        <f>IMAGINARY(IMDIV(COMPLEX(H166,I166,"j"),Zn_Lc))</f>
        <v>-28.13718233</v>
      </c>
      <c r="O166" s="45" t="str">
        <f>IMREAL(IMPRODUCT(COMPLEX(K166,L166,"j"),Z1_L))</f>
        <v>0.00</v>
      </c>
      <c r="P166" s="45" t="str">
        <f>IMREAL(IMPRODUCT(COMPLEX(M166,N166,"j"),Zn_L))</f>
        <v>0.00</v>
      </c>
      <c r="Q166" s="45" t="str">
        <f t="shared" si="6"/>
        <v>0.00</v>
      </c>
      <c r="R166" s="50" t="str">
        <f t="shared" si="7"/>
        <v>-298.8</v>
      </c>
      <c r="S166" s="50" t="str">
        <f t="shared" si="8"/>
        <v>-10.4</v>
      </c>
      <c r="T166" s="50" t="str">
        <f t="shared" si="9"/>
        <v>-309.2</v>
      </c>
      <c r="V166" s="50" t="str">
        <f t="shared" si="10"/>
        <v>-1593.7</v>
      </c>
      <c r="W166" s="50" t="str">
        <f t="shared" si="11"/>
        <v>888.4</v>
      </c>
    </row>
    <row r="167" ht="15.75" customHeight="1">
      <c r="A167" s="2">
        <v>149.0</v>
      </c>
      <c r="B167" s="51" t="str">
        <f>B166+angle_step</f>
        <v>209.531</v>
      </c>
      <c r="C167" s="57" t="str">
        <f t="shared" si="4"/>
        <v>-308.2</v>
      </c>
      <c r="D167" s="57" t="str">
        <f t="shared" si="5"/>
        <v>15.7</v>
      </c>
      <c r="E167" s="45" t="str">
        <f>V1pk*COS(B167*PI()/180)</f>
        <v>-294.83</v>
      </c>
      <c r="F167" s="45" t="str">
        <f>V1pk*SIN((B167)*PI()/180)</f>
        <v>-167.02</v>
      </c>
      <c r="G167" s="1"/>
      <c r="H167" s="45" t="str">
        <f>VnPk*COS(VnFrq/V1Frq*((B167+Vn_angle)*PI()/180))</f>
        <v>-13.35</v>
      </c>
      <c r="I167" s="45" t="str">
        <f>VnPk*SIN(VnFrq/V1Frq*((B167+Vn_angle)*PI()/180))</f>
        <v>9.40</v>
      </c>
      <c r="K167" s="2" t="str">
        <f>IMREAL(IMDIV(COMPLEX(E167,F167,"j"),Z1_Lc))</f>
        <v>41.23867181</v>
      </c>
      <c r="L167" s="2" t="str">
        <f>IMAGINARY(IMDIV(COMPLEX(E167,F167,"j"),Z1_Lc))</f>
        <v>-72.79643633</v>
      </c>
      <c r="M167" s="2" t="str">
        <f>IMREAL(IMDIV(COMPLEX(H167,I167,"j"),Zn_Lc))</f>
        <v>-25.53876353</v>
      </c>
      <c r="N167" s="2" t="str">
        <f>IMAGINARY(IMDIV(COMPLEX(H167,I167,"j"),Zn_Lc))</f>
        <v>-36.26225803</v>
      </c>
      <c r="O167" s="45" t="str">
        <f>IMREAL(IMPRODUCT(COMPLEX(K167,L167,"j"),Z1_L))</f>
        <v>0.00</v>
      </c>
      <c r="P167" s="45" t="str">
        <f>IMREAL(IMPRODUCT(COMPLEX(M167,N167,"j"),Zn_L))</f>
        <v>0.00</v>
      </c>
      <c r="Q167" s="45" t="str">
        <f t="shared" si="6"/>
        <v>0.00</v>
      </c>
      <c r="R167" s="50" t="str">
        <f t="shared" si="7"/>
        <v>-294.8</v>
      </c>
      <c r="S167" s="50" t="str">
        <f t="shared" si="8"/>
        <v>-13.4</v>
      </c>
      <c r="T167" s="50" t="str">
        <f t="shared" si="9"/>
        <v>-308.2</v>
      </c>
      <c r="V167" s="50" t="str">
        <f t="shared" si="10"/>
        <v>-4838.3</v>
      </c>
      <c r="W167" s="50" t="str">
        <f t="shared" si="11"/>
        <v>2769.8</v>
      </c>
    </row>
    <row r="168" ht="15.75" customHeight="1">
      <c r="A168" s="2">
        <v>150.0</v>
      </c>
      <c r="B168" s="51" t="str">
        <f>B167+angle_step</f>
        <v>210.938</v>
      </c>
      <c r="C168" s="57" t="str">
        <f t="shared" si="4"/>
        <v>-306.0</v>
      </c>
      <c r="D168" s="57" t="str">
        <f t="shared" si="5"/>
        <v>28.1</v>
      </c>
      <c r="E168" s="45" t="str">
        <f>V1pk*COS(B168*PI()/180)</f>
        <v>-290.64</v>
      </c>
      <c r="F168" s="45" t="str">
        <f>V1pk*SIN((B168)*PI()/180)</f>
        <v>-174.20</v>
      </c>
      <c r="G168" s="1"/>
      <c r="H168" s="45" t="str">
        <f>VnPk*COS(VnFrq/V1Frq*((B168+Vn_angle)*PI()/180))</f>
        <v>-15.38</v>
      </c>
      <c r="I168" s="45" t="str">
        <f>VnPk*SIN(VnFrq/V1Frq*((B168+Vn_angle)*PI()/180))</f>
        <v>5.50</v>
      </c>
      <c r="K168" s="2" t="str">
        <f>IMREAL(IMDIV(COMPLEX(E168,F168,"j"),Z1_Lc))</f>
        <v>43.01276547</v>
      </c>
      <c r="L168" s="2" t="str">
        <f>IMAGINARY(IMDIV(COMPLEX(E168,F168,"j"),Z1_Lc))</f>
        <v>-71.76246374</v>
      </c>
      <c r="M168" s="2" t="str">
        <f>IMREAL(IMDIV(COMPLEX(H168,I168,"j"),Zn_Lc))</f>
        <v>-14.94204221</v>
      </c>
      <c r="N168" s="2" t="str">
        <f>IMAGINARY(IMDIV(COMPLEX(H168,I168,"j"),Zn_Lc))</f>
        <v>-41.76021042</v>
      </c>
      <c r="O168" s="45" t="str">
        <f>IMREAL(IMPRODUCT(COMPLEX(K168,L168,"j"),Z1_L))</f>
        <v>0.00</v>
      </c>
      <c r="P168" s="45" t="str">
        <f>IMREAL(IMPRODUCT(COMPLEX(M168,N168,"j"),Zn_L))</f>
        <v>0.00</v>
      </c>
      <c r="Q168" s="45" t="str">
        <f t="shared" si="6"/>
        <v>0.00</v>
      </c>
      <c r="R168" s="50" t="str">
        <f t="shared" si="7"/>
        <v>-290.6</v>
      </c>
      <c r="S168" s="50" t="str">
        <f t="shared" si="8"/>
        <v>-15.4</v>
      </c>
      <c r="T168" s="50" t="str">
        <f t="shared" si="9"/>
        <v>-306.0</v>
      </c>
      <c r="V168" s="50" t="str">
        <f t="shared" si="10"/>
        <v>-8590.0</v>
      </c>
      <c r="W168" s="50" t="str">
        <f t="shared" si="11"/>
        <v>5044.4</v>
      </c>
    </row>
    <row r="169" ht="15.75" customHeight="1">
      <c r="A169" s="2">
        <v>151.0</v>
      </c>
      <c r="B169" s="51" t="str">
        <f>B168+angle_step</f>
        <v>212.344</v>
      </c>
      <c r="C169" s="57" t="str">
        <f t="shared" si="4"/>
        <v>-302.6</v>
      </c>
      <c r="D169" s="57" t="str">
        <f t="shared" si="5"/>
        <v>41.5</v>
      </c>
      <c r="E169" s="45" t="str">
        <f>V1pk*COS(B169*PI()/180)</f>
        <v>-286.28</v>
      </c>
      <c r="F169" s="45" t="str">
        <f>V1pk*SIN((B169)*PI()/180)</f>
        <v>-181.28</v>
      </c>
      <c r="G169" s="1"/>
      <c r="H169" s="45" t="str">
        <f>VnPk*COS(VnFrq/V1Frq*((B169+Vn_angle)*PI()/180))</f>
        <v>-16.29</v>
      </c>
      <c r="I169" s="45" t="str">
        <f>VnPk*SIN(VnFrq/V1Frq*((B169+Vn_angle)*PI()/180))</f>
        <v>1.20</v>
      </c>
      <c r="K169" s="2" t="str">
        <f>IMREAL(IMDIV(COMPLEX(E169,F169,"j"),Z1_Lc))</f>
        <v>44.76094985</v>
      </c>
      <c r="L169" s="2" t="str">
        <f>IMAGINARY(IMDIV(COMPLEX(E169,F169,"j"),Z1_Lc))</f>
        <v>-70.68526412</v>
      </c>
      <c r="M169" s="2" t="str">
        <f>IMREAL(IMDIV(COMPLEX(H169,I169,"j"),Zn_Lc))</f>
        <v>-3.262801784</v>
      </c>
      <c r="N169" s="2" t="str">
        <f>IMAGINARY(IMDIV(COMPLEX(H169,I169,"j"),Zn_Lc))</f>
        <v>-44.23272459</v>
      </c>
      <c r="O169" s="45" t="str">
        <f>IMREAL(IMPRODUCT(COMPLEX(K169,L169,"j"),Z1_L))</f>
        <v>0.00</v>
      </c>
      <c r="P169" s="45" t="str">
        <f>IMREAL(IMPRODUCT(COMPLEX(M169,N169,"j"),Zn_L))</f>
        <v>0.00</v>
      </c>
      <c r="Q169" s="45" t="str">
        <f t="shared" si="6"/>
        <v>0.00</v>
      </c>
      <c r="R169" s="50" t="str">
        <f t="shared" si="7"/>
        <v>-286.3</v>
      </c>
      <c r="S169" s="50" t="str">
        <f t="shared" si="8"/>
        <v>-16.3</v>
      </c>
      <c r="T169" s="50" t="str">
        <f t="shared" si="9"/>
        <v>-302.6</v>
      </c>
      <c r="V169" s="50" t="str">
        <f t="shared" si="10"/>
        <v>-12555.7</v>
      </c>
      <c r="W169" s="50" t="str">
        <f t="shared" si="11"/>
        <v>7572.7</v>
      </c>
    </row>
    <row r="170" ht="15.75" customHeight="1">
      <c r="A170" s="2">
        <v>152.0</v>
      </c>
      <c r="B170" s="51" t="str">
        <f>B169+angle_step</f>
        <v>213.750</v>
      </c>
      <c r="C170" s="57" t="str">
        <f t="shared" si="4"/>
        <v>-297.8</v>
      </c>
      <c r="D170" s="57" t="str">
        <f t="shared" si="5"/>
        <v>55.1</v>
      </c>
      <c r="E170" s="45" t="str">
        <f>V1pk*COS(B170*PI()/180)</f>
        <v>-281.74</v>
      </c>
      <c r="F170" s="45" t="str">
        <f>V1pk*SIN((B170)*PI()/180)</f>
        <v>-188.25</v>
      </c>
      <c r="G170" s="1"/>
      <c r="H170" s="45" t="str">
        <f>VnPk*COS(VnFrq/V1Frq*((B170+Vn_angle)*PI()/180))</f>
        <v>-16.02</v>
      </c>
      <c r="I170" s="45" t="str">
        <f>VnPk*SIN(VnFrq/V1Frq*((B170+Vn_angle)*PI()/180))</f>
        <v>-3.19</v>
      </c>
      <c r="K170" s="2" t="str">
        <f>IMREAL(IMDIV(COMPLEX(E170,F170,"j"),Z1_Lc))</f>
        <v>46.48217191</v>
      </c>
      <c r="L170" s="2" t="str">
        <f>IMAGINARY(IMDIV(COMPLEX(E170,F170,"j"),Z1_Lc))</f>
        <v>-69.56548634</v>
      </c>
      <c r="M170" s="2" t="str">
        <f>IMREAL(IMDIV(COMPLEX(H170,I170,"j"),Zn_Lc))</f>
        <v>8.652821678</v>
      </c>
      <c r="N170" s="2" t="str">
        <f>IMAGINARY(IMDIV(COMPLEX(H170,I170,"j"),Zn_Lc))</f>
        <v>-43.50067214</v>
      </c>
      <c r="O170" s="45" t="str">
        <f>IMREAL(IMPRODUCT(COMPLEX(K170,L170,"j"),Z1_L))</f>
        <v>0.00</v>
      </c>
      <c r="P170" s="45" t="str">
        <f>IMREAL(IMPRODUCT(COMPLEX(M170,N170,"j"),Zn_L))</f>
        <v>0.00</v>
      </c>
      <c r="Q170" s="45" t="str">
        <f t="shared" si="6"/>
        <v>0.00</v>
      </c>
      <c r="R170" s="50" t="str">
        <f t="shared" si="7"/>
        <v>-281.7</v>
      </c>
      <c r="S170" s="50" t="str">
        <f t="shared" si="8"/>
        <v>-16.0</v>
      </c>
      <c r="T170" s="50" t="str">
        <f t="shared" si="9"/>
        <v>-297.8</v>
      </c>
      <c r="V170" s="50" t="str">
        <f t="shared" si="10"/>
        <v>-16416.8</v>
      </c>
      <c r="W170" s="50" t="str">
        <f t="shared" si="11"/>
        <v>10203.7</v>
      </c>
    </row>
    <row r="171" ht="15.75" customHeight="1">
      <c r="A171" s="2">
        <v>153.0</v>
      </c>
      <c r="B171" s="51" t="str">
        <f>B170+angle_step</f>
        <v>215.156</v>
      </c>
      <c r="C171" s="57" t="str">
        <f t="shared" si="4"/>
        <v>-291.6</v>
      </c>
      <c r="D171" s="57" t="str">
        <f t="shared" si="5"/>
        <v>68.1</v>
      </c>
      <c r="E171" s="45" t="str">
        <f>V1pk*COS(B171*PI()/180)</f>
        <v>-277.04</v>
      </c>
      <c r="F171" s="45" t="str">
        <f>V1pk*SIN((B171)*PI()/180)</f>
        <v>-195.11</v>
      </c>
      <c r="G171" s="1"/>
      <c r="H171" s="45" t="str">
        <f>VnPk*COS(VnFrq/V1Frq*((B171+Vn_angle)*PI()/180))</f>
        <v>-14.59</v>
      </c>
      <c r="I171" s="45" t="str">
        <f>VnPk*SIN(VnFrq/V1Frq*((B171+Vn_angle)*PI()/180))</f>
        <v>-7.34</v>
      </c>
      <c r="K171" s="2" t="str">
        <f>IMREAL(IMDIV(COMPLEX(E171,F171,"j"),Z1_Lc))</f>
        <v>48.17539484</v>
      </c>
      <c r="L171" s="2" t="str">
        <f>IMAGINARY(IMDIV(COMPLEX(E171,F171,"j"),Z1_Lc))</f>
        <v>-68.40380491</v>
      </c>
      <c r="M171" s="2" t="str">
        <f>IMREAL(IMDIV(COMPLEX(H171,I171,"j"),Zn_Lc))</f>
        <v>19.94156665</v>
      </c>
      <c r="N171" s="2" t="str">
        <f>IMAGINARY(IMDIV(COMPLEX(H171,I171,"j"),Zn_Lc))</f>
        <v>-39.61708873</v>
      </c>
      <c r="O171" s="45" t="str">
        <f>IMREAL(IMPRODUCT(COMPLEX(K171,L171,"j"),Z1_L))</f>
        <v>0.00</v>
      </c>
      <c r="P171" s="45" t="str">
        <f>IMREAL(IMPRODUCT(COMPLEX(M171,N171,"j"),Zn_L))</f>
        <v>0.00</v>
      </c>
      <c r="Q171" s="45" t="str">
        <f t="shared" si="6"/>
        <v>0.00</v>
      </c>
      <c r="R171" s="50" t="str">
        <f t="shared" si="7"/>
        <v>-277.0</v>
      </c>
      <c r="S171" s="50" t="str">
        <f t="shared" si="8"/>
        <v>-14.6</v>
      </c>
      <c r="T171" s="50" t="str">
        <f t="shared" si="9"/>
        <v>-291.6</v>
      </c>
      <c r="V171" s="50" t="str">
        <f t="shared" si="10"/>
        <v>-19864.4</v>
      </c>
      <c r="W171" s="50" t="str">
        <f t="shared" si="11"/>
        <v>12790.2</v>
      </c>
    </row>
    <row r="172" ht="15.75" customHeight="1">
      <c r="A172" s="2">
        <v>154.0</v>
      </c>
      <c r="B172" s="51" t="str">
        <f>B171+angle_step</f>
        <v>216.563</v>
      </c>
      <c r="C172" s="57" t="str">
        <f t="shared" si="4"/>
        <v>-284.3</v>
      </c>
      <c r="D172" s="57" t="str">
        <f t="shared" si="5"/>
        <v>79.6</v>
      </c>
      <c r="E172" s="45" t="str">
        <f>V1pk*COS(B172*PI()/180)</f>
        <v>-272.16</v>
      </c>
      <c r="F172" s="45" t="str">
        <f>V1pk*SIN((B172)*PI()/180)</f>
        <v>-201.85</v>
      </c>
      <c r="G172" s="1"/>
      <c r="H172" s="45" t="str">
        <f>VnPk*COS(VnFrq/V1Frq*((B172+Vn_angle)*PI()/180))</f>
        <v>-12.10</v>
      </c>
      <c r="I172" s="45" t="str">
        <f>VnPk*SIN(VnFrq/V1Frq*((B172+Vn_angle)*PI()/180))</f>
        <v>-10.97</v>
      </c>
      <c r="K172" s="2" t="str">
        <f>IMREAL(IMDIV(COMPLEX(E172,F172,"j"),Z1_Lc))</f>
        <v>49.83959872</v>
      </c>
      <c r="L172" s="2" t="str">
        <f>IMAGINARY(IMDIV(COMPLEX(E172,F172,"j"),Z1_Lc))</f>
        <v>-67.20091959</v>
      </c>
      <c r="M172" s="2" t="str">
        <f>IMREAL(IMDIV(COMPLEX(H172,I172,"j"),Zn_Lc))</f>
        <v>29.78558763</v>
      </c>
      <c r="N172" s="2" t="str">
        <f>IMAGINARY(IMDIV(COMPLEX(H172,I172,"j"),Zn_Lc))</f>
        <v>-32.86333168</v>
      </c>
      <c r="O172" s="45" t="str">
        <f>IMREAL(IMPRODUCT(COMPLEX(K172,L172,"j"),Z1_L))</f>
        <v>0.00</v>
      </c>
      <c r="P172" s="45" t="str">
        <f>IMREAL(IMPRODUCT(COMPLEX(M172,N172,"j"),Zn_L))</f>
        <v>0.00</v>
      </c>
      <c r="Q172" s="45" t="str">
        <f t="shared" si="6"/>
        <v>0.00</v>
      </c>
      <c r="R172" s="50" t="str">
        <f t="shared" si="7"/>
        <v>-272.2</v>
      </c>
      <c r="S172" s="50" t="str">
        <f t="shared" si="8"/>
        <v>-12.1</v>
      </c>
      <c r="T172" s="50" t="str">
        <f t="shared" si="9"/>
        <v>-284.3</v>
      </c>
      <c r="V172" s="50" t="str">
        <f t="shared" si="10"/>
        <v>-22634.5</v>
      </c>
      <c r="W172" s="50" t="str">
        <f t="shared" si="11"/>
        <v>15199.2</v>
      </c>
    </row>
    <row r="173" ht="15.75" customHeight="1">
      <c r="A173" s="2">
        <v>155.0</v>
      </c>
      <c r="B173" s="51" t="str">
        <f>B172+angle_step</f>
        <v>217.969</v>
      </c>
      <c r="C173" s="57" t="str">
        <f t="shared" si="4"/>
        <v>-275.9</v>
      </c>
      <c r="D173" s="57" t="str">
        <f t="shared" si="5"/>
        <v>88.9</v>
      </c>
      <c r="E173" s="45" t="str">
        <f>V1pk*COS(B173*PI()/180)</f>
        <v>-267.13</v>
      </c>
      <c r="F173" s="45" t="str">
        <f>V1pk*SIN((B173)*PI()/180)</f>
        <v>-208.47</v>
      </c>
      <c r="G173" s="1"/>
      <c r="H173" s="45" t="str">
        <f>VnPk*COS(VnFrq/V1Frq*((B173+Vn_angle)*PI()/180))</f>
        <v>-8.74</v>
      </c>
      <c r="I173" s="45" t="str">
        <f>VnPk*SIN(VnFrq/V1Frq*((B173+Vn_angle)*PI()/180))</f>
        <v>-13.80</v>
      </c>
      <c r="K173" s="2" t="str">
        <f>IMREAL(IMDIV(COMPLEX(E173,F173,"j"),Z1_Lc))</f>
        <v>51.47378109</v>
      </c>
      <c r="L173" s="2" t="str">
        <f>IMAGINARY(IMDIV(COMPLEX(E173,F173,"j"),Z1_Lc))</f>
        <v>-65.95755495</v>
      </c>
      <c r="M173" s="2" t="str">
        <f>IMREAL(IMDIV(COMPLEX(H173,I173,"j"),Zn_Lc))</f>
        <v>37.47170628</v>
      </c>
      <c r="N173" s="2" t="str">
        <f>IMAGINARY(IMDIV(COMPLEX(H173,I173,"j"),Zn_Lc))</f>
        <v>-23.72869631</v>
      </c>
      <c r="O173" s="45" t="str">
        <f>IMREAL(IMPRODUCT(COMPLEX(K173,L173,"j"),Z1_L))</f>
        <v>0.00</v>
      </c>
      <c r="P173" s="45" t="str">
        <f>IMREAL(IMPRODUCT(COMPLEX(M173,N173,"j"),Zn_L))</f>
        <v>0.00</v>
      </c>
      <c r="Q173" s="45" t="str">
        <f t="shared" si="6"/>
        <v>0.00</v>
      </c>
      <c r="R173" s="50" t="str">
        <f t="shared" si="7"/>
        <v>-267.1</v>
      </c>
      <c r="S173" s="50" t="str">
        <f t="shared" si="8"/>
        <v>-8.7</v>
      </c>
      <c r="T173" s="50" t="str">
        <f t="shared" si="9"/>
        <v>-275.9</v>
      </c>
      <c r="V173" s="50" t="str">
        <f t="shared" si="10"/>
        <v>-24536.9</v>
      </c>
      <c r="W173" s="50" t="str">
        <f t="shared" si="11"/>
        <v>17315.2</v>
      </c>
    </row>
    <row r="174" ht="15.75" customHeight="1">
      <c r="A174" s="2">
        <v>156.0</v>
      </c>
      <c r="B174" s="51" t="str">
        <f>B173+angle_step</f>
        <v>219.375</v>
      </c>
      <c r="C174" s="57" t="str">
        <f t="shared" si="4"/>
        <v>-266.7</v>
      </c>
      <c r="D174" s="57" t="str">
        <f t="shared" si="5"/>
        <v>95.5</v>
      </c>
      <c r="E174" s="45" t="str">
        <f>V1pk*COS(B174*PI()/180)</f>
        <v>-261.93</v>
      </c>
      <c r="F174" s="45" t="str">
        <f>V1pk*SIN((B174)*PI()/180)</f>
        <v>-214.96</v>
      </c>
      <c r="G174" s="1"/>
      <c r="H174" s="45" t="str">
        <f>VnPk*COS(VnFrq/V1Frq*((B174+Vn_angle)*PI()/180))</f>
        <v>-4.74</v>
      </c>
      <c r="I174" s="45" t="str">
        <f>VnPk*SIN(VnFrq/V1Frq*((B174+Vn_angle)*PI()/180))</f>
        <v>-15.63</v>
      </c>
      <c r="K174" s="2" t="str">
        <f>IMREAL(IMDIV(COMPLEX(E174,F174,"j"),Z1_Lc))</f>
        <v>53.07695758</v>
      </c>
      <c r="L174" s="2" t="str">
        <f>IMAGINARY(IMDIV(COMPLEX(E174,F174,"j"),Z1_Lc))</f>
        <v>-64.67445994</v>
      </c>
      <c r="M174" s="2" t="str">
        <f>IMREAL(IMDIV(COMPLEX(H174,I174,"j"),Zn_Lc))</f>
        <v>42.44307968</v>
      </c>
      <c r="N174" s="2" t="str">
        <f>IMAGINARY(IMDIV(COMPLEX(H174,I174,"j"),Zn_Lc))</f>
        <v>-12.87496746</v>
      </c>
      <c r="O174" s="45" t="str">
        <f>IMREAL(IMPRODUCT(COMPLEX(K174,L174,"j"),Z1_L))</f>
        <v>0.00</v>
      </c>
      <c r="P174" s="45" t="str">
        <f>IMREAL(IMPRODUCT(COMPLEX(M174,N174,"j"),Zn_L))</f>
        <v>0.00</v>
      </c>
      <c r="Q174" s="45" t="str">
        <f t="shared" si="6"/>
        <v>0.00</v>
      </c>
      <c r="R174" s="50" t="str">
        <f t="shared" si="7"/>
        <v>-261.9</v>
      </c>
      <c r="S174" s="50" t="str">
        <f t="shared" si="8"/>
        <v>-4.7</v>
      </c>
      <c r="T174" s="50" t="str">
        <f t="shared" si="9"/>
        <v>-266.7</v>
      </c>
      <c r="V174" s="50" t="str">
        <f t="shared" si="10"/>
        <v>-25472.5</v>
      </c>
      <c r="W174" s="50" t="str">
        <f t="shared" si="11"/>
        <v>19040.5</v>
      </c>
    </row>
    <row r="175" ht="15.75" customHeight="1">
      <c r="A175" s="2">
        <v>157.0</v>
      </c>
      <c r="B175" s="51" t="str">
        <f>B174+angle_step</f>
        <v>220.781</v>
      </c>
      <c r="C175" s="57" t="str">
        <f t="shared" si="4"/>
        <v>-257.0</v>
      </c>
      <c r="D175" s="57" t="str">
        <f t="shared" si="5"/>
        <v>99.0</v>
      </c>
      <c r="E175" s="45" t="str">
        <f>V1pk*COS(B175*PI()/180)</f>
        <v>-256.58</v>
      </c>
      <c r="F175" s="45" t="str">
        <f>V1pk*SIN((B175)*PI()/180)</f>
        <v>-221.33</v>
      </c>
      <c r="G175" s="1"/>
      <c r="H175" s="45" t="str">
        <f>VnPk*COS(VnFrq/V1Frq*((B175+Vn_angle)*PI()/180))</f>
        <v>-0.40</v>
      </c>
      <c r="I175" s="45" t="str">
        <f>VnPk*SIN(VnFrq/V1Frq*((B175+Vn_angle)*PI()/180))</f>
        <v>-16.33</v>
      </c>
      <c r="K175" s="2" t="str">
        <f>IMREAL(IMDIV(COMPLEX(E175,F175,"j"),Z1_Lc))</f>
        <v>54.6481625</v>
      </c>
      <c r="L175" s="2" t="str">
        <f>IMAGINARY(IMDIV(COMPLEX(E175,F175,"j"),Z1_Lc))</f>
        <v>-63.35240746</v>
      </c>
      <c r="M175" s="2" t="str">
        <f>IMREAL(IMDIV(COMPLEX(H175,I175,"j"),Zn_Lc))</f>
        <v>44.33954243</v>
      </c>
      <c r="N175" s="2" t="str">
        <f>IMAGINARY(IMDIV(COMPLEX(H175,I175,"j"),Zn_Lc))</f>
        <v>-1.088474672</v>
      </c>
      <c r="O175" s="45" t="str">
        <f>IMREAL(IMPRODUCT(COMPLEX(K175,L175,"j"),Z1_L))</f>
        <v>0.00</v>
      </c>
      <c r="P175" s="45" t="str">
        <f>IMREAL(IMPRODUCT(COMPLEX(M175,N175,"j"),Zn_L))</f>
        <v>0.00</v>
      </c>
      <c r="Q175" s="45" t="str">
        <f t="shared" si="6"/>
        <v>0.00</v>
      </c>
      <c r="R175" s="50" t="str">
        <f t="shared" si="7"/>
        <v>-256.6</v>
      </c>
      <c r="S175" s="50" t="str">
        <f t="shared" si="8"/>
        <v>-0.4</v>
      </c>
      <c r="T175" s="50" t="str">
        <f t="shared" si="9"/>
        <v>-257.0</v>
      </c>
      <c r="V175" s="50" t="str">
        <f t="shared" si="10"/>
        <v>-25437.7</v>
      </c>
      <c r="W175" s="50" t="str">
        <f t="shared" si="11"/>
        <v>20292.5</v>
      </c>
    </row>
    <row r="176" ht="15.75" customHeight="1">
      <c r="A176" s="2">
        <v>158.0</v>
      </c>
      <c r="B176" s="51" t="str">
        <f>B175+angle_step</f>
        <v>222.188</v>
      </c>
      <c r="C176" s="57" t="str">
        <f t="shared" si="4"/>
        <v>-247.1</v>
      </c>
      <c r="D176" s="57" t="str">
        <f t="shared" si="5"/>
        <v>99.2</v>
      </c>
      <c r="E176" s="45" t="str">
        <f>V1pk*COS(B176*PI()/180)</f>
        <v>-251.07</v>
      </c>
      <c r="F176" s="45" t="str">
        <f>V1pk*SIN((B176)*PI()/180)</f>
        <v>-227.56</v>
      </c>
      <c r="G176" s="1"/>
      <c r="H176" s="45" t="str">
        <f>VnPk*COS(VnFrq/V1Frq*((B176+Vn_angle)*PI()/180))</f>
        <v>3.97</v>
      </c>
      <c r="I176" s="45" t="str">
        <f>VnPk*SIN(VnFrq/V1Frq*((B176+Vn_angle)*PI()/180))</f>
        <v>-15.84</v>
      </c>
      <c r="K176" s="2" t="str">
        <f>IMREAL(IMDIV(COMPLEX(E176,F176,"j"),Z1_Lc))</f>
        <v>56.1864494</v>
      </c>
      <c r="L176" s="2" t="str">
        <f>IMAGINARY(IMDIV(COMPLEX(E176,F176,"j"),Z1_Lc))</f>
        <v>-61.99219385</v>
      </c>
      <c r="M176" s="2" t="str">
        <f>IMREAL(IMDIV(COMPLEX(H176,I176,"j"),Zn_Lc))</f>
        <v>43.02369984</v>
      </c>
      <c r="N176" s="2" t="str">
        <f>IMAGINARY(IMDIV(COMPLEX(H176,I176,"j"),Zn_Lc))</f>
        <v>10.77687579</v>
      </c>
      <c r="O176" s="45" t="str">
        <f>IMREAL(IMPRODUCT(COMPLEX(K176,L176,"j"),Z1_L))</f>
        <v>0.00</v>
      </c>
      <c r="P176" s="45" t="str">
        <f>IMREAL(IMPRODUCT(COMPLEX(M176,N176,"j"),Zn_L))</f>
        <v>0.00</v>
      </c>
      <c r="Q176" s="45" t="str">
        <f t="shared" si="6"/>
        <v>0.00</v>
      </c>
      <c r="R176" s="50" t="str">
        <f t="shared" si="7"/>
        <v>-251.1</v>
      </c>
      <c r="S176" s="50" t="str">
        <f t="shared" si="8"/>
        <v>4.0</v>
      </c>
      <c r="T176" s="50" t="str">
        <f t="shared" si="9"/>
        <v>-247.1</v>
      </c>
      <c r="V176" s="50" t="str">
        <f t="shared" si="10"/>
        <v>-24514.9</v>
      </c>
      <c r="W176" s="50" t="str">
        <f t="shared" si="11"/>
        <v>21004.2</v>
      </c>
    </row>
    <row r="177" ht="15.75" customHeight="1">
      <c r="A177" s="2">
        <v>159.0</v>
      </c>
      <c r="B177" s="51" t="str">
        <f>B176+angle_step</f>
        <v>223.594</v>
      </c>
      <c r="C177" s="57" t="str">
        <f t="shared" si="4"/>
        <v>-237.4</v>
      </c>
      <c r="D177" s="57" t="str">
        <f t="shared" si="5"/>
        <v>96.3</v>
      </c>
      <c r="E177" s="45" t="str">
        <f>V1pk*COS(B177*PI()/180)</f>
        <v>-245.41</v>
      </c>
      <c r="F177" s="45" t="str">
        <f>V1pk*SIN((B177)*PI()/180)</f>
        <v>-233.65</v>
      </c>
      <c r="G177" s="1"/>
      <c r="H177" s="45" t="str">
        <f>VnPk*COS(VnFrq/V1Frq*((B177+Vn_angle)*PI()/180))</f>
        <v>8.05</v>
      </c>
      <c r="I177" s="45" t="str">
        <f>VnPk*SIN(VnFrq/V1Frq*((B177+Vn_angle)*PI()/180))</f>
        <v>-14.21</v>
      </c>
      <c r="K177" s="2" t="str">
        <f>IMREAL(IMDIV(COMPLEX(E177,F177,"j"),Z1_Lc))</f>
        <v>57.69089169</v>
      </c>
      <c r="L177" s="2" t="str">
        <f>IMAGINARY(IMDIV(COMPLEX(E177,F177,"j"),Z1_Lc))</f>
        <v>-60.59463847</v>
      </c>
      <c r="M177" s="2" t="str">
        <f>IMREAL(IMDIV(COMPLEX(H177,I177,"j"),Zn_Lc))</f>
        <v>38.59088191</v>
      </c>
      <c r="N177" s="2" t="str">
        <f>IMAGINARY(IMDIV(COMPLEX(H177,I177,"j"),Zn_Lc))</f>
        <v>21.86146457</v>
      </c>
      <c r="O177" s="45" t="str">
        <f>IMREAL(IMPRODUCT(COMPLEX(K177,L177,"j"),Z1_L))</f>
        <v>0.00</v>
      </c>
      <c r="P177" s="45" t="str">
        <f>IMREAL(IMPRODUCT(COMPLEX(M177,N177,"j"),Zn_L))</f>
        <v>0.00</v>
      </c>
      <c r="Q177" s="45" t="str">
        <f t="shared" si="6"/>
        <v>0.00</v>
      </c>
      <c r="R177" s="50" t="str">
        <f t="shared" si="7"/>
        <v>-245.4</v>
      </c>
      <c r="S177" s="50" t="str">
        <f t="shared" si="8"/>
        <v>8.0</v>
      </c>
      <c r="T177" s="50" t="str">
        <f t="shared" si="9"/>
        <v>-237.4</v>
      </c>
      <c r="V177" s="50" t="str">
        <f t="shared" si="10"/>
        <v>-22853.4</v>
      </c>
      <c r="W177" s="50" t="str">
        <f t="shared" si="11"/>
        <v>21128.0</v>
      </c>
    </row>
    <row r="178" ht="15.75" customHeight="1">
      <c r="A178" s="2">
        <v>160.0</v>
      </c>
      <c r="B178" s="51" t="str">
        <f>B177+angle_step</f>
        <v>225.000</v>
      </c>
      <c r="C178" s="57" t="str">
        <f t="shared" si="4"/>
        <v>-228.1</v>
      </c>
      <c r="D178" s="57" t="str">
        <f t="shared" si="5"/>
        <v>90.5</v>
      </c>
      <c r="E178" s="45" t="str">
        <f>V1pk*COS(B178*PI()/180)</f>
        <v>-239.60</v>
      </c>
      <c r="F178" s="45" t="str">
        <f>V1pk*SIN((B178)*PI()/180)</f>
        <v>-239.60</v>
      </c>
      <c r="G178" s="1"/>
      <c r="H178" s="45" t="str">
        <f>VnPk*COS(VnFrq/V1Frq*((B178+Vn_angle)*PI()/180))</f>
        <v>11.55</v>
      </c>
      <c r="I178" s="45" t="str">
        <f>VnPk*SIN(VnFrq/V1Frq*((B178+Vn_angle)*PI()/180))</f>
        <v>-11.55</v>
      </c>
      <c r="K178" s="2" t="str">
        <f>IMREAL(IMDIV(COMPLEX(E178,F178,"j"),Z1_Lc))</f>
        <v>59.16058314</v>
      </c>
      <c r="L178" s="2" t="str">
        <f>IMAGINARY(IMDIV(COMPLEX(E178,F178,"j"),Z1_Lc))</f>
        <v>-59.16058314</v>
      </c>
      <c r="M178" s="2" t="str">
        <f>IMREAL(IMDIV(COMPLEX(H178,I178,"j"),Zn_Lc))</f>
        <v>31.36223684</v>
      </c>
      <c r="N178" s="2" t="str">
        <f>IMAGINARY(IMDIV(COMPLEX(H178,I178,"j"),Zn_Lc))</f>
        <v>31.36223684</v>
      </c>
      <c r="O178" s="45" t="str">
        <f>IMREAL(IMPRODUCT(COMPLEX(K178,L178,"j"),Z1_L))</f>
        <v>0.00</v>
      </c>
      <c r="P178" s="45" t="str">
        <f>IMREAL(IMPRODUCT(COMPLEX(M178,N178,"j"),Zn_L))</f>
        <v>0.00</v>
      </c>
      <c r="Q178" s="45" t="str">
        <f t="shared" si="6"/>
        <v>0.00</v>
      </c>
      <c r="R178" s="50" t="str">
        <f t="shared" si="7"/>
        <v>-239.6</v>
      </c>
      <c r="S178" s="50" t="str">
        <f t="shared" si="8"/>
        <v>11.5</v>
      </c>
      <c r="T178" s="50" t="str">
        <f t="shared" si="9"/>
        <v>-228.1</v>
      </c>
      <c r="V178" s="50" t="str">
        <f t="shared" si="10"/>
        <v>-20644.0</v>
      </c>
      <c r="W178" s="50" t="str">
        <f t="shared" si="11"/>
        <v>20644.0</v>
      </c>
    </row>
    <row r="179" ht="15.75" customHeight="1">
      <c r="A179" s="2">
        <v>161.0</v>
      </c>
      <c r="B179" s="51" t="str">
        <f>B178+angle_step</f>
        <v>226.406</v>
      </c>
      <c r="C179" s="57" t="str">
        <f t="shared" si="4"/>
        <v>-219.4</v>
      </c>
      <c r="D179" s="57" t="str">
        <f t="shared" si="5"/>
        <v>82.5</v>
      </c>
      <c r="E179" s="45" t="str">
        <f>V1pk*COS(B179*PI()/180)</f>
        <v>-233.65</v>
      </c>
      <c r="F179" s="45" t="str">
        <f>V1pk*SIN((B179)*PI()/180)</f>
        <v>-245.41</v>
      </c>
      <c r="G179" s="1"/>
      <c r="H179" s="45" t="str">
        <f>VnPk*COS(VnFrq/V1Frq*((B179+Vn_angle)*PI()/180))</f>
        <v>14.21</v>
      </c>
      <c r="I179" s="45" t="str">
        <f>VnPk*SIN(VnFrq/V1Frq*((B179+Vn_angle)*PI()/180))</f>
        <v>-8.05</v>
      </c>
      <c r="K179" s="2" t="str">
        <f>IMREAL(IMDIV(COMPLEX(E179,F179,"j"),Z1_Lc))</f>
        <v>60.59463847</v>
      </c>
      <c r="L179" s="2" t="str">
        <f>IMAGINARY(IMDIV(COMPLEX(E179,F179,"j"),Z1_Lc))</f>
        <v>-57.69089169</v>
      </c>
      <c r="M179" s="2" t="str">
        <f>IMREAL(IMDIV(COMPLEX(H179,I179,"j"),Zn_Lc))</f>
        <v>21.86146457</v>
      </c>
      <c r="N179" s="2" t="str">
        <f>IMAGINARY(IMDIV(COMPLEX(H179,I179,"j"),Zn_Lc))</f>
        <v>38.59088191</v>
      </c>
      <c r="O179" s="45" t="str">
        <f>IMREAL(IMPRODUCT(COMPLEX(K179,L179,"j"),Z1_L))</f>
        <v>0.00</v>
      </c>
      <c r="P179" s="45" t="str">
        <f>IMREAL(IMPRODUCT(COMPLEX(M179,N179,"j"),Zn_L))</f>
        <v>0.00</v>
      </c>
      <c r="Q179" s="45" t="str">
        <f t="shared" si="6"/>
        <v>0.00</v>
      </c>
      <c r="R179" s="50" t="str">
        <f t="shared" si="7"/>
        <v>-233.6</v>
      </c>
      <c r="S179" s="50" t="str">
        <f t="shared" si="8"/>
        <v>14.2</v>
      </c>
      <c r="T179" s="50" t="str">
        <f t="shared" si="9"/>
        <v>-219.4</v>
      </c>
      <c r="V179" s="50" t="str">
        <f t="shared" si="10"/>
        <v>-18094.1</v>
      </c>
      <c r="W179" s="50" t="str">
        <f t="shared" si="11"/>
        <v>19571.7</v>
      </c>
    </row>
    <row r="180" ht="15.75" customHeight="1">
      <c r="A180" s="2">
        <v>162.0</v>
      </c>
      <c r="B180" s="51" t="str">
        <f>B179+angle_step</f>
        <v>227.813</v>
      </c>
      <c r="C180" s="57" t="str">
        <f t="shared" si="4"/>
        <v>-211.7</v>
      </c>
      <c r="D180" s="57" t="str">
        <f t="shared" si="5"/>
        <v>72.8</v>
      </c>
      <c r="E180" s="45" t="str">
        <f>V1pk*COS(B180*PI()/180)</f>
        <v>-227.56</v>
      </c>
      <c r="F180" s="45" t="str">
        <f>V1pk*SIN((B180)*PI()/180)</f>
        <v>-251.07</v>
      </c>
      <c r="G180" s="1"/>
      <c r="H180" s="45" t="str">
        <f>VnPk*COS(VnFrq/V1Frq*((B180+Vn_angle)*PI()/180))</f>
        <v>15.84</v>
      </c>
      <c r="I180" s="45" t="str">
        <f>VnPk*SIN(VnFrq/V1Frq*((B180+Vn_angle)*PI()/180))</f>
        <v>-3.97</v>
      </c>
      <c r="K180" s="2" t="str">
        <f>IMREAL(IMDIV(COMPLEX(E180,F180,"j"),Z1_Lc))</f>
        <v>61.99219385</v>
      </c>
      <c r="L180" s="2" t="str">
        <f>IMAGINARY(IMDIV(COMPLEX(E180,F180,"j"),Z1_Lc))</f>
        <v>-56.1864494</v>
      </c>
      <c r="M180" s="2" t="str">
        <f>IMREAL(IMDIV(COMPLEX(H180,I180,"j"),Zn_Lc))</f>
        <v>10.77687579</v>
      </c>
      <c r="N180" s="2" t="str">
        <f>IMAGINARY(IMDIV(COMPLEX(H180,I180,"j"),Zn_Lc))</f>
        <v>43.02369984</v>
      </c>
      <c r="O180" s="45" t="str">
        <f>IMREAL(IMPRODUCT(COMPLEX(K180,L180,"j"),Z1_L))</f>
        <v>0.00</v>
      </c>
      <c r="P180" s="45" t="str">
        <f>IMREAL(IMPRODUCT(COMPLEX(M180,N180,"j"),Zn_L))</f>
        <v>0.00</v>
      </c>
      <c r="Q180" s="45" t="str">
        <f t="shared" si="6"/>
        <v>0.00</v>
      </c>
      <c r="R180" s="50" t="str">
        <f t="shared" si="7"/>
        <v>-227.6</v>
      </c>
      <c r="S180" s="50" t="str">
        <f t="shared" si="8"/>
        <v>15.8</v>
      </c>
      <c r="T180" s="50" t="str">
        <f t="shared" si="9"/>
        <v>-211.7</v>
      </c>
      <c r="V180" s="50" t="str">
        <f t="shared" si="10"/>
        <v>-15406.3</v>
      </c>
      <c r="W180" s="50" t="str">
        <f t="shared" si="11"/>
        <v>17981.3</v>
      </c>
    </row>
    <row r="181" ht="15.75" customHeight="1">
      <c r="A181" s="2">
        <v>163.0</v>
      </c>
      <c r="B181" s="51" t="str">
        <f>B180+angle_step</f>
        <v>229.219</v>
      </c>
      <c r="C181" s="57" t="str">
        <f t="shared" si="4"/>
        <v>-205.0</v>
      </c>
      <c r="D181" s="57" t="str">
        <f t="shared" si="5"/>
        <v>62.3</v>
      </c>
      <c r="E181" s="45" t="str">
        <f>V1pk*COS(B181*PI()/180)</f>
        <v>-221.33</v>
      </c>
      <c r="F181" s="45" t="str">
        <f>V1pk*SIN((B181)*PI()/180)</f>
        <v>-256.58</v>
      </c>
      <c r="G181" s="1"/>
      <c r="H181" s="45" t="str">
        <f>VnPk*COS(VnFrq/V1Frq*((B181+Vn_angle)*PI()/180))</f>
        <v>16.33</v>
      </c>
      <c r="I181" s="45" t="str">
        <f>VnPk*SIN(VnFrq/V1Frq*((B181+Vn_angle)*PI()/180))</f>
        <v>0.40</v>
      </c>
      <c r="K181" s="2" t="str">
        <f>IMREAL(IMDIV(COMPLEX(E181,F181,"j"),Z1_Lc))</f>
        <v>63.35240746</v>
      </c>
      <c r="L181" s="2" t="str">
        <f>IMAGINARY(IMDIV(COMPLEX(E181,F181,"j"),Z1_Lc))</f>
        <v>-54.6481625</v>
      </c>
      <c r="M181" s="2" t="str">
        <f>IMREAL(IMDIV(COMPLEX(H181,I181,"j"),Zn_Lc))</f>
        <v>-1.088474672</v>
      </c>
      <c r="N181" s="2" t="str">
        <f>IMAGINARY(IMDIV(COMPLEX(H181,I181,"j"),Zn_Lc))</f>
        <v>44.33954243</v>
      </c>
      <c r="O181" s="45" t="str">
        <f>IMREAL(IMPRODUCT(COMPLEX(K181,L181,"j"),Z1_L))</f>
        <v>0.00</v>
      </c>
      <c r="P181" s="45" t="str">
        <f>IMREAL(IMPRODUCT(COMPLEX(M181,N181,"j"),Zn_L))</f>
        <v>0.00</v>
      </c>
      <c r="Q181" s="45" t="str">
        <f t="shared" si="6"/>
        <v>0.00</v>
      </c>
      <c r="R181" s="50" t="str">
        <f t="shared" si="7"/>
        <v>-221.3</v>
      </c>
      <c r="S181" s="50" t="str">
        <f t="shared" si="8"/>
        <v>16.3</v>
      </c>
      <c r="T181" s="50" t="str">
        <f t="shared" si="9"/>
        <v>-205.0</v>
      </c>
      <c r="V181" s="50" t="str">
        <f t="shared" si="10"/>
        <v>-12764.1</v>
      </c>
      <c r="W181" s="50" t="str">
        <f t="shared" si="11"/>
        <v>16000.5</v>
      </c>
    </row>
    <row r="182" ht="15.75" customHeight="1">
      <c r="A182" s="2">
        <v>164.0</v>
      </c>
      <c r="B182" s="51" t="str">
        <f>B181+angle_step</f>
        <v>230.625</v>
      </c>
      <c r="C182" s="57" t="str">
        <f t="shared" si="4"/>
        <v>-199.3</v>
      </c>
      <c r="D182" s="57" t="str">
        <f t="shared" si="5"/>
        <v>51.8</v>
      </c>
      <c r="E182" s="45" t="str">
        <f>V1pk*COS(B182*PI()/180)</f>
        <v>-214.96</v>
      </c>
      <c r="F182" s="45" t="str">
        <f>V1pk*SIN((B182)*PI()/180)</f>
        <v>-261.93</v>
      </c>
      <c r="G182" s="1"/>
      <c r="H182" s="45" t="str">
        <f>VnPk*COS(VnFrq/V1Frq*((B182+Vn_angle)*PI()/180))</f>
        <v>15.63</v>
      </c>
      <c r="I182" s="45" t="str">
        <f>VnPk*SIN(VnFrq/V1Frq*((B182+Vn_angle)*PI()/180))</f>
        <v>4.74</v>
      </c>
      <c r="K182" s="2" t="str">
        <f>IMREAL(IMDIV(COMPLEX(E182,F182,"j"),Z1_Lc))</f>
        <v>64.67445994</v>
      </c>
      <c r="L182" s="2" t="str">
        <f>IMAGINARY(IMDIV(COMPLEX(E182,F182,"j"),Z1_Lc))</f>
        <v>-53.07695758</v>
      </c>
      <c r="M182" s="2" t="str">
        <f>IMREAL(IMDIV(COMPLEX(H182,I182,"j"),Zn_Lc))</f>
        <v>-12.87496746</v>
      </c>
      <c r="N182" s="2" t="str">
        <f>IMAGINARY(IMDIV(COMPLEX(H182,I182,"j"),Zn_Lc))</f>
        <v>42.44307968</v>
      </c>
      <c r="O182" s="45" t="str">
        <f>IMREAL(IMPRODUCT(COMPLEX(K182,L182,"j"),Z1_L))</f>
        <v>0.00</v>
      </c>
      <c r="P182" s="45" t="str">
        <f>IMREAL(IMPRODUCT(COMPLEX(M182,N182,"j"),Zn_L))</f>
        <v>0.00</v>
      </c>
      <c r="Q182" s="45" t="str">
        <f t="shared" si="6"/>
        <v>0.00</v>
      </c>
      <c r="R182" s="50" t="str">
        <f t="shared" si="7"/>
        <v>-215.0</v>
      </c>
      <c r="S182" s="50" t="str">
        <f t="shared" si="8"/>
        <v>15.6</v>
      </c>
      <c r="T182" s="50" t="str">
        <f t="shared" si="9"/>
        <v>-199.3</v>
      </c>
      <c r="V182" s="50" t="str">
        <f t="shared" si="10"/>
        <v>-10325.4</v>
      </c>
      <c r="W182" s="50" t="str">
        <f t="shared" si="11"/>
        <v>13813.5</v>
      </c>
    </row>
    <row r="183" ht="15.75" customHeight="1">
      <c r="A183" s="2">
        <v>165.0</v>
      </c>
      <c r="B183" s="51" t="str">
        <f>B182+angle_step</f>
        <v>232.031</v>
      </c>
      <c r="C183" s="57" t="str">
        <f t="shared" si="4"/>
        <v>-194.7</v>
      </c>
      <c r="D183" s="57" t="str">
        <f t="shared" si="5"/>
        <v>42.2</v>
      </c>
      <c r="E183" s="45" t="str">
        <f>V1pk*COS(B183*PI()/180)</f>
        <v>-208.47</v>
      </c>
      <c r="F183" s="45" t="str">
        <f>V1pk*SIN((B183)*PI()/180)</f>
        <v>-267.13</v>
      </c>
      <c r="G183" s="1"/>
      <c r="H183" s="45" t="str">
        <f>VnPk*COS(VnFrq/V1Frq*((B183+Vn_angle)*PI()/180))</f>
        <v>13.80</v>
      </c>
      <c r="I183" s="45" t="str">
        <f>VnPk*SIN(VnFrq/V1Frq*((B183+Vn_angle)*PI()/180))</f>
        <v>8.74</v>
      </c>
      <c r="K183" s="2" t="str">
        <f>IMREAL(IMDIV(COMPLEX(E183,F183,"j"),Z1_Lc))</f>
        <v>65.95755495</v>
      </c>
      <c r="L183" s="2" t="str">
        <f>IMAGINARY(IMDIV(COMPLEX(E183,F183,"j"),Z1_Lc))</f>
        <v>-51.47378109</v>
      </c>
      <c r="M183" s="2" t="str">
        <f>IMREAL(IMDIV(COMPLEX(H183,I183,"j"),Zn_Lc))</f>
        <v>-23.72869631</v>
      </c>
      <c r="N183" s="2" t="str">
        <f>IMAGINARY(IMDIV(COMPLEX(H183,I183,"j"),Zn_Lc))</f>
        <v>37.47170628</v>
      </c>
      <c r="O183" s="45" t="str">
        <f>IMREAL(IMPRODUCT(COMPLEX(K183,L183,"j"),Z1_L))</f>
        <v>0.00</v>
      </c>
      <c r="P183" s="45" t="str">
        <f>IMREAL(IMPRODUCT(COMPLEX(M183,N183,"j"),Zn_L))</f>
        <v>0.00</v>
      </c>
      <c r="Q183" s="45" t="str">
        <f t="shared" si="6"/>
        <v>0.00</v>
      </c>
      <c r="R183" s="50" t="str">
        <f t="shared" si="7"/>
        <v>-208.5</v>
      </c>
      <c r="S183" s="50" t="str">
        <f t="shared" si="8"/>
        <v>13.8</v>
      </c>
      <c r="T183" s="50" t="str">
        <f t="shared" si="9"/>
        <v>-194.7</v>
      </c>
      <c r="V183" s="50" t="str">
        <f t="shared" si="10"/>
        <v>-8220.8</v>
      </c>
      <c r="W183" s="50" t="str">
        <f t="shared" si="11"/>
        <v>11649.4</v>
      </c>
    </row>
    <row r="184" ht="15.75" customHeight="1">
      <c r="A184" s="2">
        <v>166.0</v>
      </c>
      <c r="B184" s="51" t="str">
        <f>B183+angle_step</f>
        <v>233.438</v>
      </c>
      <c r="C184" s="57" t="str">
        <f t="shared" si="4"/>
        <v>-190.9</v>
      </c>
      <c r="D184" s="57" t="str">
        <f t="shared" si="5"/>
        <v>34.3</v>
      </c>
      <c r="E184" s="45" t="str">
        <f>V1pk*COS(B184*PI()/180)</f>
        <v>-201.85</v>
      </c>
      <c r="F184" s="45" t="str">
        <f>V1pk*SIN((B184)*PI()/180)</f>
        <v>-272.16</v>
      </c>
      <c r="G184" s="1"/>
      <c r="H184" s="45" t="str">
        <f>VnPk*COS(VnFrq/V1Frq*((B184+Vn_angle)*PI()/180))</f>
        <v>10.97</v>
      </c>
      <c r="I184" s="45" t="str">
        <f>VnPk*SIN(VnFrq/V1Frq*((B184+Vn_angle)*PI()/180))</f>
        <v>12.10</v>
      </c>
      <c r="K184" s="2" t="str">
        <f>IMREAL(IMDIV(COMPLEX(E184,F184,"j"),Z1_Lc))</f>
        <v>67.20091959</v>
      </c>
      <c r="L184" s="2" t="str">
        <f>IMAGINARY(IMDIV(COMPLEX(E184,F184,"j"),Z1_Lc))</f>
        <v>-49.83959872</v>
      </c>
      <c r="M184" s="2" t="str">
        <f>IMREAL(IMDIV(COMPLEX(H184,I184,"j"),Zn_Lc))</f>
        <v>-32.86333168</v>
      </c>
      <c r="N184" s="2" t="str">
        <f>IMAGINARY(IMDIV(COMPLEX(H184,I184,"j"),Zn_Lc))</f>
        <v>29.78558763</v>
      </c>
      <c r="O184" s="45" t="str">
        <f>IMREAL(IMPRODUCT(COMPLEX(K184,L184,"j"),Z1_L))</f>
        <v>0.00</v>
      </c>
      <c r="P184" s="45" t="str">
        <f>IMREAL(IMPRODUCT(COMPLEX(M184,N184,"j"),Zn_L))</f>
        <v>0.00</v>
      </c>
      <c r="Q184" s="45" t="str">
        <f t="shared" si="6"/>
        <v>0.00</v>
      </c>
      <c r="R184" s="50" t="str">
        <f t="shared" si="7"/>
        <v>-201.9</v>
      </c>
      <c r="S184" s="50" t="str">
        <f t="shared" si="8"/>
        <v>11.0</v>
      </c>
      <c r="T184" s="50" t="str">
        <f t="shared" si="9"/>
        <v>-190.9</v>
      </c>
      <c r="V184" s="50" t="str">
        <f t="shared" si="10"/>
        <v>-6554.5</v>
      </c>
      <c r="W184" s="50" t="str">
        <f t="shared" si="11"/>
        <v>9760.9</v>
      </c>
    </row>
    <row r="185" ht="15.75" customHeight="1">
      <c r="A185" s="2">
        <v>167.0</v>
      </c>
      <c r="B185" s="51" t="str">
        <f>B184+angle_step</f>
        <v>234.844</v>
      </c>
      <c r="C185" s="57" t="str">
        <f t="shared" si="4"/>
        <v>-187.8</v>
      </c>
      <c r="D185" s="57" t="str">
        <f t="shared" si="5"/>
        <v>28.8</v>
      </c>
      <c r="E185" s="45" t="str">
        <f>V1pk*COS(B185*PI()/180)</f>
        <v>-195.11</v>
      </c>
      <c r="F185" s="45" t="str">
        <f>V1pk*SIN((B185)*PI()/180)</f>
        <v>-277.04</v>
      </c>
      <c r="G185" s="1"/>
      <c r="H185" s="45" t="str">
        <f>VnPk*COS(VnFrq/V1Frq*((B185+Vn_angle)*PI()/180))</f>
        <v>7.34</v>
      </c>
      <c r="I185" s="45" t="str">
        <f>VnPk*SIN(VnFrq/V1Frq*((B185+Vn_angle)*PI()/180))</f>
        <v>14.59</v>
      </c>
      <c r="K185" s="2" t="str">
        <f>IMREAL(IMDIV(COMPLEX(E185,F185,"j"),Z1_Lc))</f>
        <v>68.40380491</v>
      </c>
      <c r="L185" s="2" t="str">
        <f>IMAGINARY(IMDIV(COMPLEX(E185,F185,"j"),Z1_Lc))</f>
        <v>-48.17539484</v>
      </c>
      <c r="M185" s="2" t="str">
        <f>IMREAL(IMDIV(COMPLEX(H185,I185,"j"),Zn_Lc))</f>
        <v>-39.61708873</v>
      </c>
      <c r="N185" s="2" t="str">
        <f>IMAGINARY(IMDIV(COMPLEX(H185,I185,"j"),Zn_Lc))</f>
        <v>19.94156665</v>
      </c>
      <c r="O185" s="45" t="str">
        <f>IMREAL(IMPRODUCT(COMPLEX(K185,L185,"j"),Z1_L))</f>
        <v>0.00</v>
      </c>
      <c r="P185" s="45" t="str">
        <f>IMREAL(IMPRODUCT(COMPLEX(M185,N185,"j"),Zn_L))</f>
        <v>0.00</v>
      </c>
      <c r="Q185" s="45" t="str">
        <f t="shared" si="6"/>
        <v>0.00</v>
      </c>
      <c r="R185" s="50" t="str">
        <f t="shared" si="7"/>
        <v>-195.1</v>
      </c>
      <c r="S185" s="50" t="str">
        <f t="shared" si="8"/>
        <v>7.3</v>
      </c>
      <c r="T185" s="50" t="str">
        <f t="shared" si="9"/>
        <v>-187.8</v>
      </c>
      <c r="V185" s="50" t="str">
        <f t="shared" si="10"/>
        <v>-5405.2</v>
      </c>
      <c r="W185" s="50" t="str">
        <f t="shared" si="11"/>
        <v>8394.8</v>
      </c>
    </row>
    <row r="186" ht="15.75" customHeight="1">
      <c r="A186" s="2">
        <v>168.0</v>
      </c>
      <c r="B186" s="51" t="str">
        <f>B185+angle_step</f>
        <v>236.250</v>
      </c>
      <c r="C186" s="57" t="str">
        <f t="shared" si="4"/>
        <v>-185.1</v>
      </c>
      <c r="D186" s="57" t="str">
        <f t="shared" si="5"/>
        <v>26.1</v>
      </c>
      <c r="E186" s="45" t="str">
        <f>V1pk*COS(B186*PI()/180)</f>
        <v>-188.25</v>
      </c>
      <c r="F186" s="45" t="str">
        <f>V1pk*SIN((B186)*PI()/180)</f>
        <v>-281.74</v>
      </c>
      <c r="G186" s="1"/>
      <c r="H186" s="45" t="str">
        <f>VnPk*COS(VnFrq/V1Frq*((B186+Vn_angle)*PI()/180))</f>
        <v>3.19</v>
      </c>
      <c r="I186" s="45" t="str">
        <f>VnPk*SIN(VnFrq/V1Frq*((B186+Vn_angle)*PI()/180))</f>
        <v>16.02</v>
      </c>
      <c r="K186" s="2" t="str">
        <f>IMREAL(IMDIV(COMPLEX(E186,F186,"j"),Z1_Lc))</f>
        <v>69.56548634</v>
      </c>
      <c r="L186" s="2" t="str">
        <f>IMAGINARY(IMDIV(COMPLEX(E186,F186,"j"),Z1_Lc))</f>
        <v>-46.48217191</v>
      </c>
      <c r="M186" s="2" t="str">
        <f>IMREAL(IMDIV(COMPLEX(H186,I186,"j"),Zn_Lc))</f>
        <v>-43.50067214</v>
      </c>
      <c r="N186" s="2" t="str">
        <f>IMAGINARY(IMDIV(COMPLEX(H186,I186,"j"),Zn_Lc))</f>
        <v>8.652821678</v>
      </c>
      <c r="O186" s="45" t="str">
        <f>IMREAL(IMPRODUCT(COMPLEX(K186,L186,"j"),Z1_L))</f>
        <v>0.00</v>
      </c>
      <c r="P186" s="45" t="str">
        <f>IMREAL(IMPRODUCT(COMPLEX(M186,N186,"j"),Zn_L))</f>
        <v>0.00</v>
      </c>
      <c r="Q186" s="45" t="str">
        <f t="shared" si="6"/>
        <v>0.00</v>
      </c>
      <c r="R186" s="50" t="str">
        <f t="shared" si="7"/>
        <v>-188.3</v>
      </c>
      <c r="S186" s="50" t="str">
        <f t="shared" si="8"/>
        <v>3.2</v>
      </c>
      <c r="T186" s="50" t="str">
        <f t="shared" si="9"/>
        <v>-185.1</v>
      </c>
      <c r="V186" s="50" t="str">
        <f t="shared" si="10"/>
        <v>-4823.7</v>
      </c>
      <c r="W186" s="50" t="str">
        <f t="shared" si="11"/>
        <v>7761.0</v>
      </c>
    </row>
    <row r="187" ht="15.75" customHeight="1">
      <c r="A187" s="2">
        <v>169.0</v>
      </c>
      <c r="B187" s="51" t="str">
        <f>B186+angle_step</f>
        <v>237.656</v>
      </c>
      <c r="C187" s="57" t="str">
        <f t="shared" si="4"/>
        <v>-182.5</v>
      </c>
      <c r="D187" s="57" t="str">
        <f t="shared" si="5"/>
        <v>26.5</v>
      </c>
      <c r="E187" s="45" t="str">
        <f>V1pk*COS(B187*PI()/180)</f>
        <v>-181.28</v>
      </c>
      <c r="F187" s="45" t="str">
        <f>V1pk*SIN((B187)*PI()/180)</f>
        <v>-286.28</v>
      </c>
      <c r="G187" s="1"/>
      <c r="H187" s="45" t="str">
        <f>VnPk*COS(VnFrq/V1Frq*((B187+Vn_angle)*PI()/180))</f>
        <v>-1.20</v>
      </c>
      <c r="I187" s="45" t="str">
        <f>VnPk*SIN(VnFrq/V1Frq*((B187+Vn_angle)*PI()/180))</f>
        <v>16.29</v>
      </c>
      <c r="K187" s="2" t="str">
        <f>IMREAL(IMDIV(COMPLEX(E187,F187,"j"),Z1_Lc))</f>
        <v>70.68526412</v>
      </c>
      <c r="L187" s="2" t="str">
        <f>IMAGINARY(IMDIV(COMPLEX(E187,F187,"j"),Z1_Lc))</f>
        <v>-44.76094985</v>
      </c>
      <c r="M187" s="2" t="str">
        <f>IMREAL(IMDIV(COMPLEX(H187,I187,"j"),Zn_Lc))</f>
        <v>-44.23272459</v>
      </c>
      <c r="N187" s="2" t="str">
        <f>IMAGINARY(IMDIV(COMPLEX(H187,I187,"j"),Zn_Lc))</f>
        <v>-3.262801784</v>
      </c>
      <c r="O187" s="45" t="str">
        <f>IMREAL(IMPRODUCT(COMPLEX(K187,L187,"j"),Z1_L))</f>
        <v>0.00</v>
      </c>
      <c r="P187" s="45" t="str">
        <f>IMREAL(IMPRODUCT(COMPLEX(M187,N187,"j"),Zn_L))</f>
        <v>0.00</v>
      </c>
      <c r="Q187" s="45" t="str">
        <f t="shared" si="6"/>
        <v>0.00</v>
      </c>
      <c r="R187" s="50" t="str">
        <f t="shared" si="7"/>
        <v>-181.3</v>
      </c>
      <c r="S187" s="50" t="str">
        <f t="shared" si="8"/>
        <v>-1.2</v>
      </c>
      <c r="T187" s="50" t="str">
        <f t="shared" si="9"/>
        <v>-182.5</v>
      </c>
      <c r="V187" s="50" t="str">
        <f t="shared" si="10"/>
        <v>-4827.1</v>
      </c>
      <c r="W187" s="50" t="str">
        <f t="shared" si="11"/>
        <v>8003.5</v>
      </c>
    </row>
    <row r="188" ht="15.75" customHeight="1">
      <c r="A188" s="2">
        <v>170.0</v>
      </c>
      <c r="B188" s="51" t="str">
        <f>B187+angle_step</f>
        <v>239.063</v>
      </c>
      <c r="C188" s="57" t="str">
        <f t="shared" si="4"/>
        <v>-179.7</v>
      </c>
      <c r="D188" s="57" t="str">
        <f t="shared" si="5"/>
        <v>30.0</v>
      </c>
      <c r="E188" s="45" t="str">
        <f>V1pk*COS(B188*PI()/180)</f>
        <v>-174.20</v>
      </c>
      <c r="F188" s="45" t="str">
        <f>V1pk*SIN((B188)*PI()/180)</f>
        <v>-290.64</v>
      </c>
      <c r="G188" s="1"/>
      <c r="H188" s="45" t="str">
        <f>VnPk*COS(VnFrq/V1Frq*((B188+Vn_angle)*PI()/180))</f>
        <v>-5.50</v>
      </c>
      <c r="I188" s="45" t="str">
        <f>VnPk*SIN(VnFrq/V1Frq*((B188+Vn_angle)*PI()/180))</f>
        <v>15.38</v>
      </c>
      <c r="K188" s="2" t="str">
        <f>IMREAL(IMDIV(COMPLEX(E188,F188,"j"),Z1_Lc))</f>
        <v>71.76246374</v>
      </c>
      <c r="L188" s="2" t="str">
        <f>IMAGINARY(IMDIV(COMPLEX(E188,F188,"j"),Z1_Lc))</f>
        <v>-43.01276547</v>
      </c>
      <c r="M188" s="2" t="str">
        <f>IMREAL(IMDIV(COMPLEX(H188,I188,"j"),Zn_Lc))</f>
        <v>-41.76021042</v>
      </c>
      <c r="N188" s="2" t="str">
        <f>IMAGINARY(IMDIV(COMPLEX(H188,I188,"j"),Zn_Lc))</f>
        <v>-14.94204221</v>
      </c>
      <c r="O188" s="45" t="str">
        <f>IMREAL(IMPRODUCT(COMPLEX(K188,L188,"j"),Z1_L))</f>
        <v>0.00</v>
      </c>
      <c r="P188" s="45" t="str">
        <f>IMREAL(IMPRODUCT(COMPLEX(M188,N188,"j"),Zn_L))</f>
        <v>0.00</v>
      </c>
      <c r="Q188" s="45" t="str">
        <f t="shared" si="6"/>
        <v>0.00</v>
      </c>
      <c r="R188" s="50" t="str">
        <f t="shared" si="7"/>
        <v>-174.2</v>
      </c>
      <c r="S188" s="50" t="str">
        <f t="shared" si="8"/>
        <v>-5.5</v>
      </c>
      <c r="T188" s="50" t="str">
        <f t="shared" si="9"/>
        <v>-179.7</v>
      </c>
      <c r="V188" s="50" t="str">
        <f t="shared" si="10"/>
        <v>-5391.5</v>
      </c>
      <c r="W188" s="50" t="str">
        <f t="shared" si="11"/>
        <v>9181.1</v>
      </c>
    </row>
    <row r="189" ht="15.75" customHeight="1">
      <c r="A189" s="2">
        <v>171.0</v>
      </c>
      <c r="B189" s="51" t="str">
        <f>B188+angle_step</f>
        <v>240.469</v>
      </c>
      <c r="C189" s="57" t="str">
        <f t="shared" si="4"/>
        <v>-176.4</v>
      </c>
      <c r="D189" s="57" t="str">
        <f t="shared" si="5"/>
        <v>36.5</v>
      </c>
      <c r="E189" s="45" t="str">
        <f>V1pk*COS(B189*PI()/180)</f>
        <v>-167.02</v>
      </c>
      <c r="F189" s="45" t="str">
        <f>V1pk*SIN((B189)*PI()/180)</f>
        <v>-294.83</v>
      </c>
      <c r="G189" s="1"/>
      <c r="H189" s="45" t="str">
        <f>VnPk*COS(VnFrq/V1Frq*((B189+Vn_angle)*PI()/180))</f>
        <v>-9.40</v>
      </c>
      <c r="I189" s="45" t="str">
        <f>VnPk*SIN(VnFrq/V1Frq*((B189+Vn_angle)*PI()/180))</f>
        <v>13.35</v>
      </c>
      <c r="K189" s="2" t="str">
        <f>IMREAL(IMDIV(COMPLEX(E189,F189,"j"),Z1_Lc))</f>
        <v>72.79643633</v>
      </c>
      <c r="L189" s="2" t="str">
        <f>IMAGINARY(IMDIV(COMPLEX(E189,F189,"j"),Z1_Lc))</f>
        <v>-41.23867181</v>
      </c>
      <c r="M189" s="2" t="str">
        <f>IMREAL(IMDIV(COMPLEX(H189,I189,"j"),Zn_Lc))</f>
        <v>-36.26225803</v>
      </c>
      <c r="N189" s="2" t="str">
        <f>IMAGINARY(IMDIV(COMPLEX(H189,I189,"j"),Zn_Lc))</f>
        <v>-25.53876353</v>
      </c>
      <c r="O189" s="45" t="str">
        <f>IMREAL(IMPRODUCT(COMPLEX(K189,L189,"j"),Z1_L))</f>
        <v>0.00</v>
      </c>
      <c r="P189" s="45" t="str">
        <f>IMREAL(IMPRODUCT(COMPLEX(M189,N189,"j"),Zn_L))</f>
        <v>0.00</v>
      </c>
      <c r="Q189" s="45" t="str">
        <f t="shared" si="6"/>
        <v>0.00</v>
      </c>
      <c r="R189" s="50" t="str">
        <f t="shared" si="7"/>
        <v>-167.0</v>
      </c>
      <c r="S189" s="50" t="str">
        <f t="shared" si="8"/>
        <v>-9.4</v>
      </c>
      <c r="T189" s="50" t="str">
        <f t="shared" si="9"/>
        <v>-176.4</v>
      </c>
      <c r="V189" s="50" t="str">
        <f t="shared" si="10"/>
        <v>-6445.3</v>
      </c>
      <c r="W189" s="50" t="str">
        <f t="shared" si="11"/>
        <v>11259.0</v>
      </c>
    </row>
    <row r="190" ht="15.75" customHeight="1">
      <c r="A190" s="2">
        <v>172.0</v>
      </c>
      <c r="B190" s="51" t="str">
        <f>B189+angle_step</f>
        <v>241.875</v>
      </c>
      <c r="C190" s="57" t="str">
        <f t="shared" si="4"/>
        <v>-172.4</v>
      </c>
      <c r="D190" s="57" t="str">
        <f t="shared" si="5"/>
        <v>45.6</v>
      </c>
      <c r="E190" s="45" t="str">
        <f>V1pk*COS(B190*PI()/180)</f>
        <v>-159.73</v>
      </c>
      <c r="F190" s="45" t="str">
        <f>V1pk*SIN((B190)*PI()/180)</f>
        <v>-298.84</v>
      </c>
      <c r="G190" s="1"/>
      <c r="H190" s="45" t="str">
        <f>VnPk*COS(VnFrq/V1Frq*((B190+Vn_angle)*PI()/180))</f>
        <v>-12.62</v>
      </c>
      <c r="I190" s="45" t="str">
        <f>VnPk*SIN(VnFrq/V1Frq*((B190+Vn_angle)*PI()/180))</f>
        <v>10.36</v>
      </c>
      <c r="K190" s="2" t="str">
        <f>IMREAL(IMDIV(COMPLEX(E190,F190,"j"),Z1_Lc))</f>
        <v>73.78655907</v>
      </c>
      <c r="L190" s="2" t="str">
        <f>IMAGINARY(IMDIV(COMPLEX(E190,F190,"j"),Z1_Lc))</f>
        <v>-39.43973751</v>
      </c>
      <c r="M190" s="2" t="str">
        <f>IMREAL(IMDIV(COMPLEX(H190,I190,"j"),Zn_Lc))</f>
        <v>-28.13718233</v>
      </c>
      <c r="N190" s="2" t="str">
        <f>IMAGINARY(IMDIV(COMPLEX(H190,I190,"j"),Zn_Lc))</f>
        <v>-34.28525587</v>
      </c>
      <c r="O190" s="45" t="str">
        <f>IMREAL(IMPRODUCT(COMPLEX(K190,L190,"j"),Z1_L))</f>
        <v>0.00</v>
      </c>
      <c r="P190" s="45" t="str">
        <f>IMREAL(IMPRODUCT(COMPLEX(M190,N190,"j"),Zn_L))</f>
        <v>0.00</v>
      </c>
      <c r="Q190" s="45" t="str">
        <f t="shared" si="6"/>
        <v>0.00</v>
      </c>
      <c r="R190" s="50" t="str">
        <f t="shared" si="7"/>
        <v>-159.7</v>
      </c>
      <c r="S190" s="50" t="str">
        <f t="shared" si="8"/>
        <v>-12.6</v>
      </c>
      <c r="T190" s="50" t="str">
        <f t="shared" si="9"/>
        <v>-172.4</v>
      </c>
      <c r="V190" s="50" t="str">
        <f t="shared" si="10"/>
        <v>-7867.9</v>
      </c>
      <c r="W190" s="50" t="str">
        <f t="shared" si="11"/>
        <v>14114.6</v>
      </c>
    </row>
    <row r="191" ht="15.75" customHeight="1">
      <c r="A191" s="2">
        <v>173.0</v>
      </c>
      <c r="B191" s="51" t="str">
        <f>B190+angle_step</f>
        <v>243.281</v>
      </c>
      <c r="C191" s="57" t="str">
        <f t="shared" si="4"/>
        <v>-167.3</v>
      </c>
      <c r="D191" s="57" t="str">
        <f t="shared" si="5"/>
        <v>56.8</v>
      </c>
      <c r="E191" s="45" t="str">
        <f>V1pk*COS(B191*PI()/180)</f>
        <v>-152.35</v>
      </c>
      <c r="F191" s="45" t="str">
        <f>V1pk*SIN((B191)*PI()/180)</f>
        <v>-302.67</v>
      </c>
      <c r="G191" s="1"/>
      <c r="H191" s="45" t="str">
        <f>VnPk*COS(VnFrq/V1Frq*((B191+Vn_angle)*PI()/180))</f>
        <v>-14.93</v>
      </c>
      <c r="I191" s="45" t="str">
        <f>VnPk*SIN(VnFrq/V1Frq*((B191+Vn_angle)*PI()/180))</f>
        <v>6.62</v>
      </c>
      <c r="K191" s="2" t="str">
        <f>IMREAL(IMDIV(COMPLEX(E191,F191,"j"),Z1_Lc))</f>
        <v>74.73223555</v>
      </c>
      <c r="L191" s="2" t="str">
        <f>IMAGINARY(IMDIV(COMPLEX(E191,F191,"j"),Z1_Lc))</f>
        <v>-37.61704619</v>
      </c>
      <c r="M191" s="2" t="str">
        <f>IMREAL(IMDIV(COMPLEX(H191,I191,"j"),Zn_Lc))</f>
        <v>-17.97362776</v>
      </c>
      <c r="N191" s="2" t="str">
        <f>IMAGINARY(IMDIV(COMPLEX(H191,I191,"j"),Zn_Lc))</f>
        <v>-40.54785451</v>
      </c>
      <c r="O191" s="45" t="str">
        <f>IMREAL(IMPRODUCT(COMPLEX(K191,L191,"j"),Z1_L))</f>
        <v>0.00</v>
      </c>
      <c r="P191" s="45" t="str">
        <f>IMREAL(IMPRODUCT(COMPLEX(M191,N191,"j"),Zn_L))</f>
        <v>0.00</v>
      </c>
      <c r="Q191" s="45" t="str">
        <f t="shared" si="6"/>
        <v>0.00</v>
      </c>
      <c r="R191" s="50" t="str">
        <f t="shared" si="7"/>
        <v>-152.3</v>
      </c>
      <c r="S191" s="50" t="str">
        <f t="shared" si="8"/>
        <v>-14.9</v>
      </c>
      <c r="T191" s="50" t="str">
        <f t="shared" si="9"/>
        <v>-167.3</v>
      </c>
      <c r="V191" s="50" t="str">
        <f t="shared" si="10"/>
        <v>-9494.5</v>
      </c>
      <c r="W191" s="50" t="str">
        <f t="shared" si="11"/>
        <v>17554.5</v>
      </c>
    </row>
    <row r="192" ht="15.75" customHeight="1">
      <c r="A192" s="2">
        <v>174.0</v>
      </c>
      <c r="B192" s="51" t="str">
        <f>B191+angle_step</f>
        <v>244.688</v>
      </c>
      <c r="C192" s="57" t="str">
        <f t="shared" si="4"/>
        <v>-161.0</v>
      </c>
      <c r="D192" s="57" t="str">
        <f t="shared" si="5"/>
        <v>69.1</v>
      </c>
      <c r="E192" s="45" t="str">
        <f>V1pk*COS(B192*PI()/180)</f>
        <v>-144.88</v>
      </c>
      <c r="F192" s="45" t="str">
        <f>V1pk*SIN((B192)*PI()/180)</f>
        <v>-306.31</v>
      </c>
      <c r="G192" s="1"/>
      <c r="H192" s="45" t="str">
        <f>VnPk*COS(VnFrq/V1Frq*((B192+Vn_angle)*PI()/180))</f>
        <v>-16.15</v>
      </c>
      <c r="I192" s="45" t="str">
        <f>VnPk*SIN(VnFrq/V1Frq*((B192+Vn_angle)*PI()/180))</f>
        <v>2.40</v>
      </c>
      <c r="K192" s="2" t="str">
        <f>IMREAL(IMDIV(COMPLEX(E192,F192,"j"),Z1_Lc))</f>
        <v>75.63289613</v>
      </c>
      <c r="L192" s="2" t="str">
        <f>IMAGINARY(IMDIV(COMPLEX(E192,F192,"j"),Z1_Lc))</f>
        <v>-35.77169577</v>
      </c>
      <c r="M192" s="2" t="str">
        <f>IMREAL(IMDIV(COMPLEX(H192,I192,"j"),Zn_Lc))</f>
        <v>-6.507922162</v>
      </c>
      <c r="N192" s="2" t="str">
        <f>IMAGINARY(IMDIV(COMPLEX(H192,I192,"j"),Zn_Lc))</f>
        <v>-43.87284751</v>
      </c>
      <c r="O192" s="45" t="str">
        <f>IMREAL(IMPRODUCT(COMPLEX(K192,L192,"j"),Z1_L))</f>
        <v>0.00</v>
      </c>
      <c r="P192" s="45" t="str">
        <f>IMREAL(IMPRODUCT(COMPLEX(M192,N192,"j"),Zn_L))</f>
        <v>0.00</v>
      </c>
      <c r="Q192" s="45" t="str">
        <f t="shared" si="6"/>
        <v>0.00</v>
      </c>
      <c r="R192" s="50" t="str">
        <f t="shared" si="7"/>
        <v>-144.9</v>
      </c>
      <c r="S192" s="50" t="str">
        <f t="shared" si="8"/>
        <v>-16.2</v>
      </c>
      <c r="T192" s="50" t="str">
        <f t="shared" si="9"/>
        <v>-161.0</v>
      </c>
      <c r="V192" s="50" t="str">
        <f t="shared" si="10"/>
        <v>-11131.1</v>
      </c>
      <c r="W192" s="50" t="str">
        <f t="shared" si="11"/>
        <v>21339.5</v>
      </c>
    </row>
    <row r="193" ht="15.75" customHeight="1">
      <c r="A193" s="2">
        <v>175.0</v>
      </c>
      <c r="B193" s="51" t="str">
        <f>B192+angle_step</f>
        <v>246.094</v>
      </c>
      <c r="C193" s="57" t="str">
        <f t="shared" si="4"/>
        <v>-153.5</v>
      </c>
      <c r="D193" s="57" t="str">
        <f t="shared" si="5"/>
        <v>81.9</v>
      </c>
      <c r="E193" s="45" t="str">
        <f>V1pk*COS(B193*PI()/180)</f>
        <v>-137.31</v>
      </c>
      <c r="F193" s="45" t="str">
        <f>V1pk*SIN((B193)*PI()/180)</f>
        <v>-309.78</v>
      </c>
      <c r="G193" s="1"/>
      <c r="H193" s="45" t="str">
        <f>VnPk*COS(VnFrq/V1Frq*((B193+Vn_angle)*PI()/180))</f>
        <v>-16.21</v>
      </c>
      <c r="I193" s="45" t="str">
        <f>VnPk*SIN(VnFrq/V1Frq*((B193+Vn_angle)*PI()/180))</f>
        <v>-2.00</v>
      </c>
      <c r="K193" s="2" t="str">
        <f>IMREAL(IMDIV(COMPLEX(E193,F193,"j"),Z1_Lc))</f>
        <v>76.48799827</v>
      </c>
      <c r="L193" s="2" t="str">
        <f>IMAGINARY(IMDIV(COMPLEX(E193,F193,"j"),Z1_Lc))</f>
        <v>-33.90479781</v>
      </c>
      <c r="M193" s="2" t="str">
        <f>IMREAL(IMDIV(COMPLEX(H193,I193,"j"),Zn_Lc))</f>
        <v>5.429268521</v>
      </c>
      <c r="N193" s="2" t="str">
        <f>IMAGINARY(IMDIV(COMPLEX(H193,I193,"j"),Zn_Lc))</f>
        <v>-44.01934624</v>
      </c>
      <c r="O193" s="45" t="str">
        <f>IMREAL(IMPRODUCT(COMPLEX(K193,L193,"j"),Z1_L))</f>
        <v>0.00</v>
      </c>
      <c r="P193" s="45" t="str">
        <f>IMREAL(IMPRODUCT(COMPLEX(M193,N193,"j"),Zn_L))</f>
        <v>0.00</v>
      </c>
      <c r="Q193" s="45" t="str">
        <f t="shared" si="6"/>
        <v>0.00</v>
      </c>
      <c r="R193" s="50" t="str">
        <f t="shared" si="7"/>
        <v>-137.3</v>
      </c>
      <c r="S193" s="50" t="str">
        <f t="shared" si="8"/>
        <v>-16.2</v>
      </c>
      <c r="T193" s="50" t="str">
        <f t="shared" si="9"/>
        <v>-153.5</v>
      </c>
      <c r="V193" s="50" t="str">
        <f t="shared" si="10"/>
        <v>-12576.1</v>
      </c>
      <c r="W193" s="50" t="str">
        <f t="shared" si="11"/>
        <v>25212.3</v>
      </c>
    </row>
    <row r="194" ht="15.75" customHeight="1">
      <c r="A194" s="2">
        <v>176.0</v>
      </c>
      <c r="B194" s="51" t="str">
        <f>B193+angle_step</f>
        <v>247.500</v>
      </c>
      <c r="C194" s="57" t="str">
        <f t="shared" si="4"/>
        <v>-144.8</v>
      </c>
      <c r="D194" s="57" t="str">
        <f t="shared" si="5"/>
        <v>94.3</v>
      </c>
      <c r="E194" s="45" t="str">
        <f>V1pk*COS(B194*PI()/180)</f>
        <v>-129.67</v>
      </c>
      <c r="F194" s="45" t="str">
        <f>V1pk*SIN((B194)*PI()/180)</f>
        <v>-313.05</v>
      </c>
      <c r="G194" s="1"/>
      <c r="H194" s="45" t="str">
        <f>VnPk*COS(VnFrq/V1Frq*((B194+Vn_angle)*PI()/180))</f>
        <v>-15.09</v>
      </c>
      <c r="I194" s="45" t="str">
        <f>VnPk*SIN(VnFrq/V1Frq*((B194+Vn_angle)*PI()/180))</f>
        <v>-6.25</v>
      </c>
      <c r="K194" s="2" t="str">
        <f>IMREAL(IMDIV(COMPLEX(E194,F194,"j"),Z1_Lc))</f>
        <v>77.29702691</v>
      </c>
      <c r="L194" s="2" t="str">
        <f>IMAGINARY(IMDIV(COMPLEX(E194,F194,"j"),Z1_Lc))</f>
        <v>-32.01747688</v>
      </c>
      <c r="M194" s="2" t="str">
        <f>IMREAL(IMDIV(COMPLEX(H194,I194,"j"),Zn_Lc))</f>
        <v>16.97312027</v>
      </c>
      <c r="N194" s="2" t="str">
        <f>IMAGINARY(IMDIV(COMPLEX(H194,I194,"j"),Zn_Lc))</f>
        <v>-40.97673716</v>
      </c>
      <c r="O194" s="45" t="str">
        <f>IMREAL(IMPRODUCT(COMPLEX(K194,L194,"j"),Z1_L))</f>
        <v>0.00</v>
      </c>
      <c r="P194" s="45" t="str">
        <f>IMREAL(IMPRODUCT(COMPLEX(M194,N194,"j"),Zn_L))</f>
        <v>0.00</v>
      </c>
      <c r="Q194" s="45" t="str">
        <f t="shared" si="6"/>
        <v>0.00</v>
      </c>
      <c r="R194" s="50" t="str">
        <f t="shared" si="7"/>
        <v>-129.7</v>
      </c>
      <c r="S194" s="50" t="str">
        <f t="shared" si="8"/>
        <v>-15.1</v>
      </c>
      <c r="T194" s="50" t="str">
        <f t="shared" si="9"/>
        <v>-144.8</v>
      </c>
      <c r="V194" s="50" t="str">
        <f t="shared" si="10"/>
        <v>-13646.3</v>
      </c>
      <c r="W194" s="50" t="str">
        <f t="shared" si="11"/>
        <v>28922.4</v>
      </c>
    </row>
    <row r="195" ht="15.75" customHeight="1">
      <c r="A195" s="2">
        <v>177.0</v>
      </c>
      <c r="B195" s="51" t="str">
        <f>B194+angle_step</f>
        <v>248.906</v>
      </c>
      <c r="C195" s="57" t="str">
        <f t="shared" si="4"/>
        <v>-134.8</v>
      </c>
      <c r="D195" s="57" t="str">
        <f t="shared" si="5"/>
        <v>105.3</v>
      </c>
      <c r="E195" s="45" t="str">
        <f>V1pk*COS(B195*PI()/180)</f>
        <v>-121.95</v>
      </c>
      <c r="F195" s="45" t="str">
        <f>V1pk*SIN((B195)*PI()/180)</f>
        <v>-316.14</v>
      </c>
      <c r="G195" s="1"/>
      <c r="H195" s="45" t="str">
        <f>VnPk*COS(VnFrq/V1Frq*((B195+Vn_angle)*PI()/180))</f>
        <v>-12.87</v>
      </c>
      <c r="I195" s="45" t="str">
        <f>VnPk*SIN(VnFrq/V1Frq*((B195+Vn_angle)*PI()/180))</f>
        <v>-10.05</v>
      </c>
      <c r="K195" s="2" t="str">
        <f>IMREAL(IMDIV(COMPLEX(E195,F195,"j"),Z1_Lc))</f>
        <v>78.05949471</v>
      </c>
      <c r="L195" s="2" t="str">
        <f>IMAGINARY(IMDIV(COMPLEX(E195,F195,"j"),Z1_Lc))</f>
        <v>-30.11086981</v>
      </c>
      <c r="M195" s="2" t="str">
        <f>IMREAL(IMDIV(COMPLEX(H195,I195,"j"),Zn_Lc))</f>
        <v>27.28730564</v>
      </c>
      <c r="N195" s="2" t="str">
        <f>IMAGINARY(IMDIV(COMPLEX(H195,I195,"j"),Zn_Lc))</f>
        <v>-34.96545082</v>
      </c>
      <c r="O195" s="45" t="str">
        <f>IMREAL(IMPRODUCT(COMPLEX(K195,L195,"j"),Z1_L))</f>
        <v>0.00</v>
      </c>
      <c r="P195" s="45" t="str">
        <f>IMREAL(IMPRODUCT(COMPLEX(M195,N195,"j"),Zn_L))</f>
        <v>0.00</v>
      </c>
      <c r="Q195" s="45" t="str">
        <f t="shared" si="6"/>
        <v>0.00</v>
      </c>
      <c r="R195" s="50" t="str">
        <f t="shared" si="7"/>
        <v>-121.9</v>
      </c>
      <c r="S195" s="50" t="str">
        <f t="shared" si="8"/>
        <v>-12.9</v>
      </c>
      <c r="T195" s="50" t="str">
        <f t="shared" si="9"/>
        <v>-134.8</v>
      </c>
      <c r="V195" s="50" t="str">
        <f t="shared" si="10"/>
        <v>-14203.1</v>
      </c>
      <c r="W195" s="50" t="str">
        <f t="shared" si="11"/>
        <v>32246.1</v>
      </c>
    </row>
    <row r="196" ht="15.75" customHeight="1">
      <c r="A196" s="2">
        <v>178.0</v>
      </c>
      <c r="B196" s="51" t="str">
        <f>B195+angle_step</f>
        <v>250.313</v>
      </c>
      <c r="C196" s="57" t="str">
        <f t="shared" si="4"/>
        <v>-123.9</v>
      </c>
      <c r="D196" s="57" t="str">
        <f t="shared" si="5"/>
        <v>114.4</v>
      </c>
      <c r="E196" s="45" t="str">
        <f>V1pk*COS(B196*PI()/180)</f>
        <v>-114.15</v>
      </c>
      <c r="F196" s="45" t="str">
        <f>V1pk*SIN((B196)*PI()/180)</f>
        <v>-319.04</v>
      </c>
      <c r="G196" s="1"/>
      <c r="H196" s="45" t="str">
        <f>VnPk*COS(VnFrq/V1Frq*((B196+Vn_angle)*PI()/180))</f>
        <v>-9.73</v>
      </c>
      <c r="I196" s="45" t="str">
        <f>VnPk*SIN(VnFrq/V1Frq*((B196+Vn_angle)*PI()/180))</f>
        <v>-13.12</v>
      </c>
      <c r="K196" s="2" t="str">
        <f>IMREAL(IMDIV(COMPLEX(E196,F196,"j"),Z1_Lc))</f>
        <v>78.77494238</v>
      </c>
      <c r="L196" s="2" t="str">
        <f>IMAGINARY(IMDIV(COMPLEX(E196,F196,"j"),Z1_Lc))</f>
        <v>-28.18612508</v>
      </c>
      <c r="M196" s="2" t="str">
        <f>IMREAL(IMDIV(COMPLEX(H196,I196,"j"),Zn_Lc))</f>
        <v>35.62458388</v>
      </c>
      <c r="N196" s="2" t="str">
        <f>IMAGINARY(IMDIV(COMPLEX(H196,I196,"j"),Zn_Lc))</f>
        <v>-26.42099209</v>
      </c>
      <c r="O196" s="45" t="str">
        <f>IMREAL(IMPRODUCT(COMPLEX(K196,L196,"j"),Z1_L))</f>
        <v>0.00</v>
      </c>
      <c r="P196" s="45" t="str">
        <f>IMREAL(IMPRODUCT(COMPLEX(M196,N196,"j"),Zn_L))</f>
        <v>0.00</v>
      </c>
      <c r="Q196" s="45" t="str">
        <f t="shared" si="6"/>
        <v>0.00</v>
      </c>
      <c r="R196" s="50" t="str">
        <f t="shared" si="7"/>
        <v>-114.2</v>
      </c>
      <c r="S196" s="50" t="str">
        <f t="shared" si="8"/>
        <v>-9.7</v>
      </c>
      <c r="T196" s="50" t="str">
        <f t="shared" si="9"/>
        <v>-123.9</v>
      </c>
      <c r="V196" s="50" t="str">
        <f t="shared" si="10"/>
        <v>-14172.0</v>
      </c>
      <c r="W196" s="50" t="str">
        <f t="shared" si="11"/>
        <v>34997.4</v>
      </c>
    </row>
    <row r="197" ht="15.75" customHeight="1">
      <c r="A197" s="2">
        <v>179.0</v>
      </c>
      <c r="B197" s="51" t="str">
        <f>B196+angle_step</f>
        <v>251.719</v>
      </c>
      <c r="C197" s="57" t="str">
        <f t="shared" si="4"/>
        <v>-112.2</v>
      </c>
      <c r="D197" s="57" t="str">
        <f t="shared" si="5"/>
        <v>120.8</v>
      </c>
      <c r="E197" s="45" t="str">
        <f>V1pk*COS(B197*PI()/180)</f>
        <v>-106.29</v>
      </c>
      <c r="F197" s="45" t="str">
        <f>V1pk*SIN((B197)*PI()/180)</f>
        <v>-321.74</v>
      </c>
      <c r="G197" s="1"/>
      <c r="H197" s="45" t="str">
        <f>VnPk*COS(VnFrq/V1Frq*((B197+Vn_angle)*PI()/180))</f>
        <v>-5.88</v>
      </c>
      <c r="I197" s="45" t="str">
        <f>VnPk*SIN(VnFrq/V1Frq*((B197+Vn_angle)*PI()/180))</f>
        <v>-15.24</v>
      </c>
      <c r="K197" s="2" t="str">
        <f>IMREAL(IMDIV(COMPLEX(E197,F197,"j"),Z1_Lc))</f>
        <v>79.44293898</v>
      </c>
      <c r="L197" s="2" t="str">
        <f>IMAGINARY(IMDIV(COMPLEX(E197,F197,"j"),Z1_Lc))</f>
        <v>-26.24440208</v>
      </c>
      <c r="M197" s="2" t="str">
        <f>IMREAL(IMDIV(COMPLEX(H197,I197,"j"),Zn_Lc))</f>
        <v>41.38093695</v>
      </c>
      <c r="N197" s="2" t="str">
        <f>IMAGINARY(IMDIV(COMPLEX(H197,I197,"j"),Zn_Lc))</f>
        <v>-15.96238882</v>
      </c>
      <c r="O197" s="45" t="str">
        <f>IMREAL(IMPRODUCT(COMPLEX(K197,L197,"j"),Z1_L))</f>
        <v>0.00</v>
      </c>
      <c r="P197" s="45" t="str">
        <f>IMREAL(IMPRODUCT(COMPLEX(M197,N197,"j"),Zn_L))</f>
        <v>0.00</v>
      </c>
      <c r="Q197" s="45" t="str">
        <f t="shared" si="6"/>
        <v>0.00</v>
      </c>
      <c r="R197" s="50" t="str">
        <f t="shared" si="7"/>
        <v>-106.3</v>
      </c>
      <c r="S197" s="50" t="str">
        <f t="shared" si="8"/>
        <v>-5.9</v>
      </c>
      <c r="T197" s="50" t="str">
        <f t="shared" si="9"/>
        <v>-112.2</v>
      </c>
      <c r="V197" s="50" t="str">
        <f t="shared" si="10"/>
        <v>-13552.4</v>
      </c>
      <c r="W197" s="50" t="str">
        <f t="shared" si="11"/>
        <v>37033.5</v>
      </c>
    </row>
    <row r="198" ht="15.75" customHeight="1">
      <c r="A198" s="2">
        <v>180.0</v>
      </c>
      <c r="B198" s="51" t="str">
        <f>B197+angle_step</f>
        <v>253.125</v>
      </c>
      <c r="C198" s="57" t="str">
        <f t="shared" si="4"/>
        <v>-100.0</v>
      </c>
      <c r="D198" s="57" t="str">
        <f t="shared" si="5"/>
        <v>124.2</v>
      </c>
      <c r="E198" s="45" t="str">
        <f>V1pk*COS(B198*PI()/180)</f>
        <v>-98.36</v>
      </c>
      <c r="F198" s="45" t="str">
        <f>V1pk*SIN((B198)*PI()/180)</f>
        <v>-324.26</v>
      </c>
      <c r="G198" s="1"/>
      <c r="H198" s="45" t="str">
        <f>VnPk*COS(VnFrq/V1Frq*((B198+Vn_angle)*PI()/180))</f>
        <v>-1.60</v>
      </c>
      <c r="I198" s="45" t="str">
        <f>VnPk*SIN(VnFrq/V1Frq*((B198+Vn_angle)*PI()/180))</f>
        <v>-16.25</v>
      </c>
      <c r="K198" s="2" t="str">
        <f>IMREAL(IMDIV(COMPLEX(E198,F198,"j"),Z1_Lc))</f>
        <v>80.06308212</v>
      </c>
      <c r="L198" s="2" t="str">
        <f>IMAGINARY(IMDIV(COMPLEX(E198,F198,"j"),Z1_Lc))</f>
        <v>-24.28687044</v>
      </c>
      <c r="M198" s="2" t="str">
        <f>IMREAL(IMDIV(COMPLEX(H198,I198,"j"),Zn_Lc))</f>
        <v>44.13932935</v>
      </c>
      <c r="N198" s="2" t="str">
        <f>IMAGINARY(IMDIV(COMPLEX(H198,I198,"j"),Zn_Lc))</f>
        <v>-4.347344491</v>
      </c>
      <c r="O198" s="45" t="str">
        <f>IMREAL(IMPRODUCT(COMPLEX(K198,L198,"j"),Z1_L))</f>
        <v>0.00</v>
      </c>
      <c r="P198" s="45" t="str">
        <f>IMREAL(IMPRODUCT(COMPLEX(M198,N198,"j"),Zn_L))</f>
        <v>0.00</v>
      </c>
      <c r="Q198" s="45" t="str">
        <f t="shared" si="6"/>
        <v>0.00</v>
      </c>
      <c r="R198" s="50" t="str">
        <f t="shared" si="7"/>
        <v>-98.4</v>
      </c>
      <c r="S198" s="50" t="str">
        <f t="shared" si="8"/>
        <v>-1.6</v>
      </c>
      <c r="T198" s="50" t="str">
        <f t="shared" si="9"/>
        <v>-100.0</v>
      </c>
      <c r="V198" s="50" t="str">
        <f t="shared" si="10"/>
        <v>-12415.6</v>
      </c>
      <c r="W198" s="50" t="str">
        <f t="shared" si="11"/>
        <v>38254.9</v>
      </c>
    </row>
    <row r="199" ht="15.75" customHeight="1">
      <c r="A199" s="2">
        <v>181.0</v>
      </c>
      <c r="B199" s="51" t="str">
        <f>B198+angle_step</f>
        <v>254.531</v>
      </c>
      <c r="C199" s="57" t="str">
        <f t="shared" si="4"/>
        <v>-87.6</v>
      </c>
      <c r="D199" s="57" t="str">
        <f t="shared" si="5"/>
        <v>124.3</v>
      </c>
      <c r="E199" s="45" t="str">
        <f>V1pk*COS(B199*PI()/180)</f>
        <v>-90.37</v>
      </c>
      <c r="F199" s="45" t="str">
        <f>V1pk*SIN((B199)*PI()/180)</f>
        <v>-326.57</v>
      </c>
      <c r="G199" s="1"/>
      <c r="H199" s="45" t="str">
        <f>VnPk*COS(VnFrq/V1Frq*((B199+Vn_angle)*PI()/180))</f>
        <v>2.79</v>
      </c>
      <c r="I199" s="45" t="str">
        <f>VnPk*SIN(VnFrq/V1Frq*((B199+Vn_angle)*PI()/180))</f>
        <v>-16.09</v>
      </c>
      <c r="K199" s="2" t="str">
        <f>IMREAL(IMDIV(COMPLEX(E199,F199,"j"),Z1_Lc))</f>
        <v>80.63499826</v>
      </c>
      <c r="L199" s="2" t="str">
        <f>IMAGINARY(IMDIV(COMPLEX(E199,F199,"j"),Z1_Lc))</f>
        <v>-22.3147093</v>
      </c>
      <c r="M199" s="2" t="str">
        <f>IMREAL(IMDIV(COMPLEX(H199,I199,"j"),Zn_Lc))</f>
        <v>43.69992143</v>
      </c>
      <c r="N199" s="2" t="str">
        <f>IMAGINARY(IMDIV(COMPLEX(H199,I199,"j"),Zn_Lc))</f>
        <v>7.582655674</v>
      </c>
      <c r="O199" s="45" t="str">
        <f>IMREAL(IMPRODUCT(COMPLEX(K199,L199,"j"),Z1_L))</f>
        <v>0.00</v>
      </c>
      <c r="P199" s="45" t="str">
        <f>IMREAL(IMPRODUCT(COMPLEX(M199,N199,"j"),Zn_L))</f>
        <v>0.00</v>
      </c>
      <c r="Q199" s="45" t="str">
        <f t="shared" si="6"/>
        <v>0.00</v>
      </c>
      <c r="R199" s="50" t="str">
        <f t="shared" si="7"/>
        <v>-90.4</v>
      </c>
      <c r="S199" s="50" t="str">
        <f t="shared" si="8"/>
        <v>2.8</v>
      </c>
      <c r="T199" s="50" t="str">
        <f t="shared" si="9"/>
        <v>-87.6</v>
      </c>
      <c r="V199" s="50" t="str">
        <f t="shared" si="10"/>
        <v>-10889.6</v>
      </c>
      <c r="W199" s="50" t="str">
        <f t="shared" si="11"/>
        <v>38603.8</v>
      </c>
    </row>
    <row r="200" ht="15.75" customHeight="1">
      <c r="A200" s="2">
        <v>182.0</v>
      </c>
      <c r="B200" s="51" t="str">
        <f>B199+angle_step</f>
        <v>255.938</v>
      </c>
      <c r="C200" s="57" t="str">
        <f t="shared" si="4"/>
        <v>-75.4</v>
      </c>
      <c r="D200" s="57" t="str">
        <f t="shared" si="5"/>
        <v>121.3</v>
      </c>
      <c r="E200" s="45" t="str">
        <f>V1pk*COS(B200*PI()/180)</f>
        <v>-82.33</v>
      </c>
      <c r="F200" s="45" t="str">
        <f>V1pk*SIN((B200)*PI()/180)</f>
        <v>-328.69</v>
      </c>
      <c r="G200" s="1"/>
      <c r="H200" s="45" t="str">
        <f>VnPk*COS(VnFrq/V1Frq*((B200+Vn_angle)*PI()/180))</f>
        <v>6.98</v>
      </c>
      <c r="I200" s="45" t="str">
        <f>VnPk*SIN(VnFrq/V1Frq*((B200+Vn_angle)*PI()/180))</f>
        <v>-14.76</v>
      </c>
      <c r="K200" s="2" t="str">
        <f>IMREAL(IMDIV(COMPLEX(E200,F200,"j"),Z1_Lc))</f>
        <v>81.15834288</v>
      </c>
      <c r="L200" s="2" t="str">
        <f>IMAGINARY(IMDIV(COMPLEX(E200,F200,"j"),Z1_Lc))</f>
        <v>-20.3291066</v>
      </c>
      <c r="M200" s="2" t="str">
        <f>IMREAL(IMDIV(COMPLEX(H200,I200,"j"),Zn_Lc))</f>
        <v>40.09454734</v>
      </c>
      <c r="N200" s="2" t="str">
        <f>IMAGINARY(IMDIV(COMPLEX(H200,I200,"j"),Zn_Lc))</f>
        <v>18.9633086</v>
      </c>
      <c r="O200" s="45" t="str">
        <f>IMREAL(IMPRODUCT(COMPLEX(K200,L200,"j"),Z1_L))</f>
        <v>0.00</v>
      </c>
      <c r="P200" s="45" t="str">
        <f>IMREAL(IMPRODUCT(COMPLEX(M200,N200,"j"),Zn_L))</f>
        <v>0.00</v>
      </c>
      <c r="Q200" s="45" t="str">
        <f t="shared" si="6"/>
        <v>0.00</v>
      </c>
      <c r="R200" s="50" t="str">
        <f t="shared" si="7"/>
        <v>-82.3</v>
      </c>
      <c r="S200" s="50" t="str">
        <f t="shared" si="8"/>
        <v>7.0</v>
      </c>
      <c r="T200" s="50" t="str">
        <f t="shared" si="9"/>
        <v>-75.4</v>
      </c>
      <c r="V200" s="50" t="str">
        <f t="shared" si="10"/>
        <v>-9136.5</v>
      </c>
      <c r="W200" s="50" t="str">
        <f t="shared" si="11"/>
        <v>38064.8</v>
      </c>
    </row>
    <row r="201" ht="15.75" customHeight="1">
      <c r="A201" s="2">
        <v>183.0</v>
      </c>
      <c r="B201" s="51" t="str">
        <f>B200+angle_step</f>
        <v>257.344</v>
      </c>
      <c r="C201" s="57" t="str">
        <f t="shared" si="4"/>
        <v>-63.6</v>
      </c>
      <c r="D201" s="57" t="str">
        <f t="shared" si="5"/>
        <v>115.2</v>
      </c>
      <c r="E201" s="45" t="str">
        <f>V1pk*COS(B201*PI()/180)</f>
        <v>-74.24</v>
      </c>
      <c r="F201" s="45" t="str">
        <f>V1pk*SIN((B201)*PI()/180)</f>
        <v>-330.61</v>
      </c>
      <c r="G201" s="1"/>
      <c r="H201" s="45" t="str">
        <f>VnPk*COS(VnFrq/V1Frq*((B201+Vn_angle)*PI()/180))</f>
        <v>10.67</v>
      </c>
      <c r="I201" s="45" t="str">
        <f>VnPk*SIN(VnFrq/V1Frq*((B201+Vn_angle)*PI()/180))</f>
        <v>-12.37</v>
      </c>
      <c r="K201" s="2" t="str">
        <f>IMREAL(IMDIV(COMPLEX(E201,F201,"j"),Z1_Lc))</f>
        <v>81.63280076</v>
      </c>
      <c r="L201" s="2" t="str">
        <f>IMAGINARY(IMDIV(COMPLEX(E201,F201,"j"),Z1_Lc))</f>
        <v>-18.33125842</v>
      </c>
      <c r="M201" s="2" t="str">
        <f>IMREAL(IMDIV(COMPLEX(H201,I201,"j"),Zn_Lc))</f>
        <v>33.58440877</v>
      </c>
      <c r="N201" s="2" t="str">
        <f>IMAGINARY(IMDIV(COMPLEX(H201,I201,"j"),Zn_Lc))</f>
        <v>28.97011024</v>
      </c>
      <c r="O201" s="45" t="str">
        <f>IMREAL(IMPRODUCT(COMPLEX(K201,L201,"j"),Z1_L))</f>
        <v>0.00</v>
      </c>
      <c r="P201" s="45" t="str">
        <f>IMREAL(IMPRODUCT(COMPLEX(M201,N201,"j"),Zn_L))</f>
        <v>0.00</v>
      </c>
      <c r="Q201" s="45" t="str">
        <f t="shared" si="6"/>
        <v>0.00</v>
      </c>
      <c r="R201" s="50" t="str">
        <f t="shared" si="7"/>
        <v>-74.2</v>
      </c>
      <c r="S201" s="50" t="str">
        <f t="shared" si="8"/>
        <v>10.7</v>
      </c>
      <c r="T201" s="50" t="str">
        <f t="shared" si="9"/>
        <v>-63.6</v>
      </c>
      <c r="V201" s="50" t="str">
        <f t="shared" si="10"/>
        <v>-7325.0</v>
      </c>
      <c r="W201" s="50" t="str">
        <f t="shared" si="11"/>
        <v>36667.6</v>
      </c>
    </row>
    <row r="202" ht="15.75" customHeight="1">
      <c r="A202" s="2">
        <v>184.0</v>
      </c>
      <c r="B202" s="51" t="str">
        <f>B201+angle_step</f>
        <v>258.750</v>
      </c>
      <c r="C202" s="57" t="str">
        <f t="shared" si="4"/>
        <v>-52.5</v>
      </c>
      <c r="D202" s="57" t="str">
        <f t="shared" si="5"/>
        <v>106.7</v>
      </c>
      <c r="E202" s="45" t="str">
        <f>V1pk*COS(B202*PI()/180)</f>
        <v>-66.11</v>
      </c>
      <c r="F202" s="45" t="str">
        <f>V1pk*SIN((B202)*PI()/180)</f>
        <v>-332.34</v>
      </c>
      <c r="G202" s="1"/>
      <c r="H202" s="45" t="str">
        <f>VnPk*COS(VnFrq/V1Frq*((B202+Vn_angle)*PI()/180))</f>
        <v>13.58</v>
      </c>
      <c r="I202" s="45" t="str">
        <f>VnPk*SIN(VnFrq/V1Frq*((B202+Vn_angle)*PI()/180))</f>
        <v>-9.07</v>
      </c>
      <c r="K202" s="2" t="str">
        <f>IMREAL(IMDIV(COMPLEX(E202,F202,"j"),Z1_Lc))</f>
        <v>82.05808609</v>
      </c>
      <c r="L202" s="2" t="str">
        <f>IMAGINARY(IMDIV(COMPLEX(E202,F202,"j"),Z1_Lc))</f>
        <v>-16.32236817</v>
      </c>
      <c r="M202" s="2" t="str">
        <f>IMREAL(IMDIV(COMPLEX(H202,I202,"j"),Zn_Lc))</f>
        <v>24.64115137</v>
      </c>
      <c r="N202" s="2" t="str">
        <f>IMAGINARY(IMDIV(COMPLEX(H202,I202,"j"),Zn_Lc))</f>
        <v>36.87808914</v>
      </c>
      <c r="O202" s="45" t="str">
        <f>IMREAL(IMPRODUCT(COMPLEX(K202,L202,"j"),Z1_L))</f>
        <v>0.00</v>
      </c>
      <c r="P202" s="45" t="str">
        <f>IMREAL(IMPRODUCT(COMPLEX(M202,N202,"j"),Zn_L))</f>
        <v>0.00</v>
      </c>
      <c r="Q202" s="45" t="str">
        <f t="shared" si="6"/>
        <v>0.00</v>
      </c>
      <c r="R202" s="50" t="str">
        <f t="shared" si="7"/>
        <v>-66.1</v>
      </c>
      <c r="S202" s="50" t="str">
        <f t="shared" si="8"/>
        <v>13.6</v>
      </c>
      <c r="T202" s="50" t="str">
        <f t="shared" si="9"/>
        <v>-52.5</v>
      </c>
      <c r="V202" s="50" t="str">
        <f t="shared" si="10"/>
        <v>-5604.7</v>
      </c>
      <c r="W202" s="50" t="str">
        <f t="shared" si="11"/>
        <v>34491.9</v>
      </c>
    </row>
    <row r="203" ht="15.75" customHeight="1">
      <c r="A203" s="2">
        <v>185.0</v>
      </c>
      <c r="B203" s="51" t="str">
        <f>B202+angle_step</f>
        <v>260.156</v>
      </c>
      <c r="C203" s="57" t="str">
        <f t="shared" si="4"/>
        <v>-42.4</v>
      </c>
      <c r="D203" s="57" t="str">
        <f t="shared" si="5"/>
        <v>96.3</v>
      </c>
      <c r="E203" s="45" t="str">
        <f>V1pk*COS(B203*PI()/180)</f>
        <v>-57.93</v>
      </c>
      <c r="F203" s="45" t="str">
        <f>V1pk*SIN((B203)*PI()/180)</f>
        <v>-333.86</v>
      </c>
      <c r="G203" s="1"/>
      <c r="H203" s="45" t="str">
        <f>VnPk*COS(VnFrq/V1Frq*((B203+Vn_angle)*PI()/180))</f>
        <v>15.51</v>
      </c>
      <c r="I203" s="45" t="str">
        <f>VnPk*SIN(VnFrq/V1Frq*((B203+Vn_angle)*PI()/180))</f>
        <v>-5.12</v>
      </c>
      <c r="K203" s="2" t="str">
        <f>IMREAL(IMDIV(COMPLEX(E203,F203,"j"),Z1_Lc))</f>
        <v>82.43394269</v>
      </c>
      <c r="L203" s="2" t="str">
        <f>IMAGINARY(IMDIV(COMPLEX(E203,F203,"j"),Z1_Lc))</f>
        <v>-14.30364593</v>
      </c>
      <c r="M203" s="2" t="str">
        <f>IMREAL(IMDIV(COMPLEX(H203,I203,"j"),Zn_Lc))</f>
        <v>13.91269508</v>
      </c>
      <c r="N203" s="2" t="str">
        <f>IMAGINARY(IMDIV(COMPLEX(H203,I203,"j"),Zn_Lc))</f>
        <v>42.1143291</v>
      </c>
      <c r="O203" s="45" t="str">
        <f>IMREAL(IMPRODUCT(COMPLEX(K203,L203,"j"),Z1_L))</f>
        <v>0.00</v>
      </c>
      <c r="P203" s="45" t="str">
        <f>IMREAL(IMPRODUCT(COMPLEX(M203,N203,"j"),Zn_L))</f>
        <v>0.00</v>
      </c>
      <c r="Q203" s="45" t="str">
        <f t="shared" si="6"/>
        <v>0.00</v>
      </c>
      <c r="R203" s="50" t="str">
        <f t="shared" si="7"/>
        <v>-57.9</v>
      </c>
      <c r="S203" s="50" t="str">
        <f t="shared" si="8"/>
        <v>15.5</v>
      </c>
      <c r="T203" s="50" t="str">
        <f t="shared" si="9"/>
        <v>-42.4</v>
      </c>
      <c r="V203" s="50" t="str">
        <f t="shared" si="10"/>
        <v>-4087.4</v>
      </c>
      <c r="W203" s="50" t="str">
        <f t="shared" si="11"/>
        <v>31672.5</v>
      </c>
    </row>
    <row r="204" ht="15.75" customHeight="1">
      <c r="A204" s="2">
        <v>186.0</v>
      </c>
      <c r="B204" s="51" t="str">
        <f>B203+angle_step</f>
        <v>261.563</v>
      </c>
      <c r="C204" s="57" t="str">
        <f t="shared" si="4"/>
        <v>-33.4</v>
      </c>
      <c r="D204" s="57" t="str">
        <f t="shared" si="5"/>
        <v>84.9</v>
      </c>
      <c r="E204" s="45" t="str">
        <f>V1pk*COS(B204*PI()/180)</f>
        <v>-49.72</v>
      </c>
      <c r="F204" s="45" t="str">
        <f>V1pk*SIN((B204)*PI()/180)</f>
        <v>-335.18</v>
      </c>
      <c r="G204" s="1"/>
      <c r="H204" s="45" t="str">
        <f>VnPk*COS(VnFrq/V1Frq*((B204+Vn_angle)*PI()/180))</f>
        <v>16.31</v>
      </c>
      <c r="I204" s="45" t="str">
        <f>VnPk*SIN(VnFrq/V1Frq*((B204+Vn_angle)*PI()/180))</f>
        <v>-0.80</v>
      </c>
      <c r="K204" s="2" t="str">
        <f>IMREAL(IMDIV(COMPLEX(E204,F204,"j"),Z1_Lc))</f>
        <v>82.76014417</v>
      </c>
      <c r="L204" s="2" t="str">
        <f>IMAGINARY(IMDIV(COMPLEX(E204,F204,"j"),Z1_Lc))</f>
        <v>-12.27630771</v>
      </c>
      <c r="M204" s="2" t="str">
        <f>IMREAL(IMDIV(COMPLEX(H204,I204,"j"),Zn_Lc))</f>
        <v>2.176293687</v>
      </c>
      <c r="N204" s="2" t="str">
        <f>IMAGINARY(IMDIV(COMPLEX(H204,I204,"j"),Zn_Lc))</f>
        <v>44.29947568</v>
      </c>
      <c r="O204" s="45" t="str">
        <f>IMREAL(IMPRODUCT(COMPLEX(K204,L204,"j"),Z1_L))</f>
        <v>0.00</v>
      </c>
      <c r="P204" s="45" t="str">
        <f>IMREAL(IMPRODUCT(COMPLEX(M204,N204,"j"),Zn_L))</f>
        <v>0.00</v>
      </c>
      <c r="Q204" s="45" t="str">
        <f t="shared" si="6"/>
        <v>0.00</v>
      </c>
      <c r="R204" s="50" t="str">
        <f t="shared" si="7"/>
        <v>-49.7</v>
      </c>
      <c r="S204" s="50" t="str">
        <f t="shared" si="8"/>
        <v>16.3</v>
      </c>
      <c r="T204" s="50" t="str">
        <f t="shared" si="9"/>
        <v>-33.4</v>
      </c>
      <c r="V204" s="50" t="str">
        <f t="shared" si="10"/>
        <v>-2837.6</v>
      </c>
      <c r="W204" s="50" t="str">
        <f t="shared" si="11"/>
        <v>28400.8</v>
      </c>
    </row>
    <row r="205" ht="15.75" customHeight="1">
      <c r="A205" s="2">
        <v>187.0</v>
      </c>
      <c r="B205" s="51" t="str">
        <f>B204+angle_step</f>
        <v>262.969</v>
      </c>
      <c r="C205" s="57" t="str">
        <f t="shared" si="4"/>
        <v>-25.5</v>
      </c>
      <c r="D205" s="57" t="str">
        <f t="shared" si="5"/>
        <v>73.3</v>
      </c>
      <c r="E205" s="45" t="str">
        <f>V1pk*COS(B205*PI()/180)</f>
        <v>-41.48</v>
      </c>
      <c r="F205" s="45" t="str">
        <f>V1pk*SIN((B205)*PI()/180)</f>
        <v>-336.30</v>
      </c>
      <c r="G205" s="1"/>
      <c r="H205" s="45" t="str">
        <f>VnPk*COS(VnFrq/V1Frq*((B205+Vn_angle)*PI()/180))</f>
        <v>15.93</v>
      </c>
      <c r="I205" s="45" t="str">
        <f>VnPk*SIN(VnFrq/V1Frq*((B205+Vn_angle)*PI()/180))</f>
        <v>3.58</v>
      </c>
      <c r="K205" s="2" t="str">
        <f>IMREAL(IMDIV(COMPLEX(E205,F205,"j"),Z1_Lc))</f>
        <v>83.03649404</v>
      </c>
      <c r="L205" s="2" t="str">
        <f>IMAGINARY(IMDIV(COMPLEX(E205,F205,"j"),Z1_Lc))</f>
        <v>-10.24157471</v>
      </c>
      <c r="M205" s="2" t="str">
        <f>IMREAL(IMDIV(COMPLEX(H205,I205,"j"),Zn_Lc))</f>
        <v>-9.717775546</v>
      </c>
      <c r="N205" s="2" t="str">
        <f>IMAGINARY(IMDIV(COMPLEX(H205,I205,"j"),Zn_Lc))</f>
        <v>43.27521968</v>
      </c>
      <c r="O205" s="45" t="str">
        <f>IMREAL(IMPRODUCT(COMPLEX(K205,L205,"j"),Z1_L))</f>
        <v>0.00</v>
      </c>
      <c r="P205" s="45" t="str">
        <f>IMREAL(IMPRODUCT(COMPLEX(M205,N205,"j"),Zn_L))</f>
        <v>0.00</v>
      </c>
      <c r="Q205" s="45" t="str">
        <f t="shared" si="6"/>
        <v>0.00</v>
      </c>
      <c r="R205" s="50" t="str">
        <f t="shared" si="7"/>
        <v>-41.5</v>
      </c>
      <c r="S205" s="50" t="str">
        <f t="shared" si="8"/>
        <v>15.9</v>
      </c>
      <c r="T205" s="50" t="str">
        <f t="shared" si="9"/>
        <v>-25.5</v>
      </c>
      <c r="V205" s="50" t="str">
        <f t="shared" si="10"/>
        <v>-1872.9</v>
      </c>
      <c r="W205" s="50" t="str">
        <f t="shared" si="11"/>
        <v>24919.3</v>
      </c>
    </row>
    <row r="206" ht="15.75" customHeight="1">
      <c r="A206" s="2">
        <v>188.0</v>
      </c>
      <c r="B206" s="51" t="str">
        <f>B205+angle_step</f>
        <v>264.375</v>
      </c>
      <c r="C206" s="57" t="str">
        <f t="shared" si="4"/>
        <v>-18.8</v>
      </c>
      <c r="D206" s="57" t="str">
        <f t="shared" si="5"/>
        <v>62.4</v>
      </c>
      <c r="E206" s="45" t="str">
        <f>V1pk*COS(B206*PI()/180)</f>
        <v>-33.21</v>
      </c>
      <c r="F206" s="45" t="str">
        <f>V1pk*SIN((B206)*PI()/180)</f>
        <v>-337.21</v>
      </c>
      <c r="G206" s="1"/>
      <c r="H206" s="45" t="str">
        <f>VnPk*COS(VnFrq/V1Frq*((B206+Vn_angle)*PI()/180))</f>
        <v>14.40</v>
      </c>
      <c r="I206" s="45" t="str">
        <f>VnPk*SIN(VnFrq/V1Frq*((B206+Vn_angle)*PI()/180))</f>
        <v>7.70</v>
      </c>
      <c r="K206" s="2" t="str">
        <f>IMREAL(IMDIV(COMPLEX(E206,F206,"j"),Z1_Lc))</f>
        <v>83.26282582</v>
      </c>
      <c r="L206" s="2" t="str">
        <f>IMAGINARY(IMDIV(COMPLEX(E206,F206,"j"),Z1_Lc))</f>
        <v>-8.200672563</v>
      </c>
      <c r="M206" s="2" t="str">
        <f>IMREAL(IMDIV(COMPLEX(H206,I206,"j"),Zn_Lc))</f>
        <v>-20.90781266</v>
      </c>
      <c r="N206" s="2" t="str">
        <f>IMAGINARY(IMDIV(COMPLEX(H206,I206,"j"),Zn_Lc))</f>
        <v>39.11576626</v>
      </c>
      <c r="O206" s="45" t="str">
        <f>IMREAL(IMPRODUCT(COMPLEX(K206,L206,"j"),Z1_L))</f>
        <v>0.00</v>
      </c>
      <c r="P206" s="45" t="str">
        <f>IMREAL(IMPRODUCT(COMPLEX(M206,N206,"j"),Zn_L))</f>
        <v>0.00</v>
      </c>
      <c r="Q206" s="45" t="str">
        <f t="shared" si="6"/>
        <v>0.00</v>
      </c>
      <c r="R206" s="50" t="str">
        <f t="shared" si="7"/>
        <v>-33.2</v>
      </c>
      <c r="S206" s="50" t="str">
        <f t="shared" si="8"/>
        <v>14.4</v>
      </c>
      <c r="T206" s="50" t="str">
        <f t="shared" si="9"/>
        <v>-18.8</v>
      </c>
      <c r="V206" s="50" t="str">
        <f t="shared" si="10"/>
        <v>-1173.0</v>
      </c>
      <c r="W206" s="50" t="str">
        <f t="shared" si="11"/>
        <v>21507.0</v>
      </c>
    </row>
    <row r="207" ht="15.75" customHeight="1">
      <c r="A207" s="2">
        <v>189.0</v>
      </c>
      <c r="B207" s="51" t="str">
        <f>B206+angle_step</f>
        <v>265.781</v>
      </c>
      <c r="C207" s="57" t="str">
        <f t="shared" si="4"/>
        <v>-13.1</v>
      </c>
      <c r="D207" s="57" t="str">
        <f t="shared" si="5"/>
        <v>52.9</v>
      </c>
      <c r="E207" s="45" t="str">
        <f>V1pk*COS(B207*PI()/180)</f>
        <v>-24.93</v>
      </c>
      <c r="F207" s="45" t="str">
        <f>V1pk*SIN((B207)*PI()/180)</f>
        <v>-337.93</v>
      </c>
      <c r="G207" s="1"/>
      <c r="H207" s="45" t="str">
        <f>VnPk*COS(VnFrq/V1Frq*((B207+Vn_angle)*PI()/180))</f>
        <v>11.83</v>
      </c>
      <c r="I207" s="45" t="str">
        <f>VnPk*SIN(VnFrq/V1Frq*((B207+Vn_angle)*PI()/180))</f>
        <v>11.26</v>
      </c>
      <c r="K207" s="2" t="str">
        <f>IMREAL(IMDIV(COMPLEX(E207,F207,"j"),Z1_Lc))</f>
        <v>83.4390032</v>
      </c>
      <c r="L207" s="2" t="str">
        <f>IMAGINARY(IMDIV(COMPLEX(E207,F207,"j"),Z1_Lc))</f>
        <v>-6.154830638</v>
      </c>
      <c r="M207" s="2" t="str">
        <f>IMREAL(IMDIV(COMPLEX(H207,I207,"j"),Zn_Lc))</f>
        <v>-30.5831233</v>
      </c>
      <c r="N207" s="2" t="str">
        <f>IMAGINARY(IMDIV(COMPLEX(H207,I207,"j"),Zn_Lc))</f>
        <v>32.12245895</v>
      </c>
      <c r="O207" s="45" t="str">
        <f>IMREAL(IMPRODUCT(COMPLEX(K207,L207,"j"),Z1_L))</f>
        <v>0.00</v>
      </c>
      <c r="P207" s="45" t="str">
        <f>IMREAL(IMPRODUCT(COMPLEX(M207,N207,"j"),Zn_L))</f>
        <v>0.00</v>
      </c>
      <c r="Q207" s="45" t="str">
        <f t="shared" si="6"/>
        <v>0.00</v>
      </c>
      <c r="R207" s="50" t="str">
        <f t="shared" si="7"/>
        <v>-24.9</v>
      </c>
      <c r="S207" s="50" t="str">
        <f t="shared" si="8"/>
        <v>11.8</v>
      </c>
      <c r="T207" s="50" t="str">
        <f t="shared" si="9"/>
        <v>-13.1</v>
      </c>
      <c r="V207" s="50" t="str">
        <f t="shared" si="10"/>
        <v>-692.4</v>
      </c>
      <c r="W207" s="50" t="str">
        <f t="shared" si="11"/>
        <v>18456.6</v>
      </c>
    </row>
    <row r="208" ht="15.75" customHeight="1">
      <c r="A208" s="2">
        <v>190.0</v>
      </c>
      <c r="B208" s="51" t="str">
        <f>B207+angle_step</f>
        <v>267.188</v>
      </c>
      <c r="C208" s="57" t="str">
        <f t="shared" si="4"/>
        <v>-8.2</v>
      </c>
      <c r="D208" s="57" t="str">
        <f t="shared" si="5"/>
        <v>45.5</v>
      </c>
      <c r="E208" s="45" t="str">
        <f>V1pk*COS(B208*PI()/180)</f>
        <v>-16.63</v>
      </c>
      <c r="F208" s="45" t="str">
        <f>V1pk*SIN((B208)*PI()/180)</f>
        <v>-338.44</v>
      </c>
      <c r="G208" s="1"/>
      <c r="H208" s="45" t="str">
        <f>VnPk*COS(VnFrq/V1Frq*((B208+Vn_angle)*PI()/180))</f>
        <v>8.40</v>
      </c>
      <c r="I208" s="45" t="str">
        <f>VnPk*SIN(VnFrq/V1Frq*((B208+Vn_angle)*PI()/180))</f>
        <v>14.01</v>
      </c>
      <c r="K208" s="2" t="str">
        <f>IMREAL(IMDIV(COMPLEX(E208,F208,"j"),Z1_Lc))</f>
        <v>83.56492003</v>
      </c>
      <c r="L208" s="2" t="str">
        <f>IMAGINARY(IMDIV(COMPLEX(E208,F208,"j"),Z1_Lc))</f>
        <v>-4.105281273</v>
      </c>
      <c r="M208" s="2" t="str">
        <f>IMREAL(IMDIV(COMPLEX(H208,I208,"j"),Zn_Lc))</f>
        <v>-38.04275186</v>
      </c>
      <c r="N208" s="2" t="str">
        <f>IMAGINARY(IMDIV(COMPLEX(H208,I208,"j"),Zn_Lc))</f>
        <v>22.80194796</v>
      </c>
      <c r="O208" s="45" t="str">
        <f>IMREAL(IMPRODUCT(COMPLEX(K208,L208,"j"),Z1_L))</f>
        <v>0.00</v>
      </c>
      <c r="P208" s="45" t="str">
        <f>IMREAL(IMPRODUCT(COMPLEX(M208,N208,"j"),Zn_L))</f>
        <v>0.00</v>
      </c>
      <c r="Q208" s="45" t="str">
        <f t="shared" si="6"/>
        <v>0.00</v>
      </c>
      <c r="R208" s="50" t="str">
        <f t="shared" si="7"/>
        <v>-16.6</v>
      </c>
      <c r="S208" s="50" t="str">
        <f t="shared" si="8"/>
        <v>8.4</v>
      </c>
      <c r="T208" s="50" t="str">
        <f t="shared" si="9"/>
        <v>-8.2</v>
      </c>
      <c r="V208" s="50" t="str">
        <f t="shared" si="10"/>
        <v>-374.7</v>
      </c>
      <c r="W208" s="50" t="str">
        <f t="shared" si="11"/>
        <v>16044.0</v>
      </c>
    </row>
    <row r="209" ht="15.75" customHeight="1">
      <c r="A209" s="2">
        <v>191.0</v>
      </c>
      <c r="B209" s="51" t="str">
        <f>B208+angle_step</f>
        <v>268.594</v>
      </c>
      <c r="C209" s="57" t="str">
        <f t="shared" si="4"/>
        <v>-4.0</v>
      </c>
      <c r="D209" s="57" t="str">
        <f t="shared" si="5"/>
        <v>40.9</v>
      </c>
      <c r="E209" s="45" t="str">
        <f>V1pk*COS(B209*PI()/180)</f>
        <v>-8.32</v>
      </c>
      <c r="F209" s="45" t="str">
        <f>V1pk*SIN((B209)*PI()/180)</f>
        <v>-338.74</v>
      </c>
      <c r="G209" s="1"/>
      <c r="H209" s="45" t="str">
        <f>VnPk*COS(VnFrq/V1Frq*((B209+Vn_angle)*PI()/180))</f>
        <v>4.36</v>
      </c>
      <c r="I209" s="45" t="str">
        <f>VnPk*SIN(VnFrq/V1Frq*((B209+Vn_angle)*PI()/180))</f>
        <v>15.74</v>
      </c>
      <c r="K209" s="2" t="str">
        <f>IMREAL(IMDIV(COMPLEX(E209,F209,"j"),Z1_Lc))</f>
        <v>83.64050049</v>
      </c>
      <c r="L209" s="2" t="str">
        <f>IMAGINARY(IMDIV(COMPLEX(E209,F209,"j"),Z1_Lc))</f>
        <v>-2.05325904</v>
      </c>
      <c r="M209" s="2" t="str">
        <f>IMREAL(IMDIV(COMPLEX(H209,I209,"j"),Zn_Lc))</f>
        <v>-42.74626414</v>
      </c>
      <c r="N209" s="2" t="str">
        <f>IMAGINARY(IMDIV(COMPLEX(H209,I209,"j"),Zn_Lc))</f>
        <v>11.82948445</v>
      </c>
      <c r="O209" s="45" t="str">
        <f>IMREAL(IMPRODUCT(COMPLEX(K209,L209,"j"),Z1_L))</f>
        <v>0.00</v>
      </c>
      <c r="P209" s="45" t="str">
        <f>IMREAL(IMPRODUCT(COMPLEX(M209,N209,"j"),Zn_L))</f>
        <v>0.00</v>
      </c>
      <c r="Q209" s="45" t="str">
        <f t="shared" si="6"/>
        <v>0.00</v>
      </c>
      <c r="R209" s="50" t="str">
        <f t="shared" si="7"/>
        <v>-8.3</v>
      </c>
      <c r="S209" s="50" t="str">
        <f t="shared" si="8"/>
        <v>4.4</v>
      </c>
      <c r="T209" s="50" t="str">
        <f t="shared" si="9"/>
        <v>-4.0</v>
      </c>
      <c r="V209" s="50" t="str">
        <f t="shared" si="10"/>
        <v>-162.0</v>
      </c>
      <c r="W209" s="50" t="str">
        <f t="shared" si="11"/>
        <v>14496.3</v>
      </c>
    </row>
    <row r="210" ht="15.75" customHeight="1">
      <c r="A210" s="2">
        <v>192.0</v>
      </c>
      <c r="B210" s="51" t="str">
        <f>B209+angle_step</f>
        <v>270.000</v>
      </c>
      <c r="C210" s="57" t="str">
        <f t="shared" si="4"/>
        <v>0.0</v>
      </c>
      <c r="D210" s="57" t="str">
        <f t="shared" si="5"/>
        <v>39.3</v>
      </c>
      <c r="E210" s="45" t="str">
        <f>V1pk*COS(B210*PI()/180)</f>
        <v>0.00</v>
      </c>
      <c r="F210" s="45" t="str">
        <f>V1pk*SIN((B210)*PI()/180)</f>
        <v>-338.85</v>
      </c>
      <c r="G210" s="1"/>
      <c r="H210" s="45" t="str">
        <f>VnPk*COS(VnFrq/V1Frq*((B210+Vn_angle)*PI()/180))</f>
        <v>0.00</v>
      </c>
      <c r="I210" s="45" t="str">
        <f>VnPk*SIN(VnFrq/V1Frq*((B210+Vn_angle)*PI()/180))</f>
        <v>16.33</v>
      </c>
      <c r="K210" s="2" t="str">
        <f>IMREAL(IMDIV(COMPLEX(E210,F210,"j"),Z1_Lc))</f>
        <v>83.66569903</v>
      </c>
      <c r="L210" s="2" t="str">
        <f>IMAGINARY(IMDIV(COMPLEX(E210,F210,"j"),Z1_Lc))</f>
        <v>0</v>
      </c>
      <c r="M210" s="2" t="str">
        <f>IMREAL(IMDIV(COMPLEX(H210,I210,"j"),Zn_Lc))</f>
        <v>-44.35290069</v>
      </c>
      <c r="N210" s="2" t="str">
        <f>IMAGINARY(IMDIV(COMPLEX(H210,I210,"j"),Zn_Lc))</f>
        <v>0</v>
      </c>
      <c r="O210" s="45" t="str">
        <f>IMREAL(IMPRODUCT(COMPLEX(K210,L210,"j"),Z1_L))</f>
        <v>0.00</v>
      </c>
      <c r="P210" s="45" t="str">
        <f>IMREAL(IMPRODUCT(COMPLEX(M210,N210,"j"),Zn_L))</f>
        <v>0.00</v>
      </c>
      <c r="Q210" s="45" t="str">
        <f t="shared" si="6"/>
        <v>0.00</v>
      </c>
      <c r="R210" s="50" t="str">
        <f t="shared" si="7"/>
        <v>0.0</v>
      </c>
      <c r="S210" s="50" t="str">
        <f t="shared" si="8"/>
        <v>0.0</v>
      </c>
      <c r="T210" s="50" t="str">
        <f t="shared" si="9"/>
        <v>0.0</v>
      </c>
      <c r="V210" s="50" t="str">
        <f t="shared" si="10"/>
        <v>0.0</v>
      </c>
      <c r="W210" s="50" t="str">
        <f t="shared" ref="W210:W273" si="12">D210*C18</f>
        <v>13963.0</v>
      </c>
    </row>
    <row r="211" ht="15.75" customHeight="1">
      <c r="A211" s="2">
        <v>193.0</v>
      </c>
      <c r="B211" s="51" t="str">
        <f>B210+angle_step</f>
        <v>271.406</v>
      </c>
      <c r="C211" s="57" t="str">
        <f t="shared" si="4"/>
        <v>4.0</v>
      </c>
      <c r="D211" s="57" t="str">
        <f t="shared" si="5"/>
        <v>40.9</v>
      </c>
      <c r="E211" s="45" t="str">
        <f>V1pk*COS(B211*PI()/180)</f>
        <v>8.32</v>
      </c>
      <c r="F211" s="45" t="str">
        <f>V1pk*SIN((B211)*PI()/180)</f>
        <v>-338.74</v>
      </c>
      <c r="G211" s="1"/>
      <c r="H211" s="45" t="str">
        <f>VnPk*COS(VnFrq/V1Frq*((B211+Vn_angle)*PI()/180))</f>
        <v>-4.36</v>
      </c>
      <c r="I211" s="45" t="str">
        <f>VnPk*SIN(VnFrq/V1Frq*((B211+Vn_angle)*PI()/180))</f>
        <v>15.74</v>
      </c>
      <c r="K211" s="2" t="str">
        <f>IMREAL(IMDIV(COMPLEX(E211,F211,"j"),Z1_Lc))</f>
        <v>83.64050049</v>
      </c>
      <c r="L211" s="2" t="str">
        <f>IMAGINARY(IMDIV(COMPLEX(E211,F211,"j"),Z1_Lc))</f>
        <v>2.05325904</v>
      </c>
      <c r="M211" s="2" t="str">
        <f>IMREAL(IMDIV(COMPLEX(H211,I211,"j"),Zn_Lc))</f>
        <v>-42.74626414</v>
      </c>
      <c r="N211" s="2" t="str">
        <f>IMAGINARY(IMDIV(COMPLEX(H211,I211,"j"),Zn_Lc))</f>
        <v>-11.82948445</v>
      </c>
      <c r="O211" s="45" t="str">
        <f>IMREAL(IMPRODUCT(COMPLEX(K211,L211,"j"),Z1_L))</f>
        <v>0.00</v>
      </c>
      <c r="P211" s="45" t="str">
        <f>IMREAL(IMPRODUCT(COMPLEX(M211,N211,"j"),Zn_L))</f>
        <v>0.00</v>
      </c>
      <c r="Q211" s="45" t="str">
        <f t="shared" si="6"/>
        <v>0.00</v>
      </c>
      <c r="R211" s="50" t="str">
        <f t="shared" si="7"/>
        <v>8.3</v>
      </c>
      <c r="S211" s="50" t="str">
        <f t="shared" si="8"/>
        <v>-4.4</v>
      </c>
      <c r="T211" s="50" t="str">
        <f t="shared" si="9"/>
        <v>4.0</v>
      </c>
      <c r="V211" s="50" t="str">
        <f t="shared" si="10"/>
        <v>162.0</v>
      </c>
      <c r="W211" s="50" t="str">
        <f t="shared" si="12"/>
        <v>14496.3</v>
      </c>
    </row>
    <row r="212" ht="15.75" customHeight="1">
      <c r="A212" s="2">
        <v>194.0</v>
      </c>
      <c r="B212" s="51" t="str">
        <f>B211+angle_step</f>
        <v>272.813</v>
      </c>
      <c r="C212" s="57" t="str">
        <f t="shared" si="4"/>
        <v>8.2</v>
      </c>
      <c r="D212" s="57" t="str">
        <f t="shared" si="5"/>
        <v>45.5</v>
      </c>
      <c r="E212" s="45" t="str">
        <f>V1pk*COS(B212*PI()/180)</f>
        <v>16.63</v>
      </c>
      <c r="F212" s="45" t="str">
        <f>V1pk*SIN((B212)*PI()/180)</f>
        <v>-338.44</v>
      </c>
      <c r="G212" s="1"/>
      <c r="H212" s="45" t="str">
        <f>VnPk*COS(VnFrq/V1Frq*((B212+Vn_angle)*PI()/180))</f>
        <v>-8.40</v>
      </c>
      <c r="I212" s="45" t="str">
        <f>VnPk*SIN(VnFrq/V1Frq*((B212+Vn_angle)*PI()/180))</f>
        <v>14.01</v>
      </c>
      <c r="K212" s="2" t="str">
        <f>IMREAL(IMDIV(COMPLEX(E212,F212,"j"),Z1_Lc))</f>
        <v>83.56492003</v>
      </c>
      <c r="L212" s="2" t="str">
        <f>IMAGINARY(IMDIV(COMPLEX(E212,F212,"j"),Z1_Lc))</f>
        <v>4.105281273</v>
      </c>
      <c r="M212" s="2" t="str">
        <f>IMREAL(IMDIV(COMPLEX(H212,I212,"j"),Zn_Lc))</f>
        <v>-38.04275186</v>
      </c>
      <c r="N212" s="2" t="str">
        <f>IMAGINARY(IMDIV(COMPLEX(H212,I212,"j"),Zn_Lc))</f>
        <v>-22.80194796</v>
      </c>
      <c r="O212" s="45" t="str">
        <f>IMREAL(IMPRODUCT(COMPLEX(K212,L212,"j"),Z1_L))</f>
        <v>0.00</v>
      </c>
      <c r="P212" s="45" t="str">
        <f>IMREAL(IMPRODUCT(COMPLEX(M212,N212,"j"),Zn_L))</f>
        <v>0.00</v>
      </c>
      <c r="Q212" s="45" t="str">
        <f t="shared" si="6"/>
        <v>0.00</v>
      </c>
      <c r="R212" s="50" t="str">
        <f t="shared" si="7"/>
        <v>16.6</v>
      </c>
      <c r="S212" s="50" t="str">
        <f t="shared" si="8"/>
        <v>-8.4</v>
      </c>
      <c r="T212" s="50" t="str">
        <f t="shared" si="9"/>
        <v>8.2</v>
      </c>
      <c r="V212" s="50" t="str">
        <f t="shared" si="10"/>
        <v>374.7</v>
      </c>
      <c r="W212" s="50" t="str">
        <f t="shared" si="12"/>
        <v>16044.0</v>
      </c>
    </row>
    <row r="213" ht="15.75" customHeight="1">
      <c r="A213" s="2">
        <v>195.0</v>
      </c>
      <c r="B213" s="51" t="str">
        <f>B212+angle_step</f>
        <v>274.219</v>
      </c>
      <c r="C213" s="57" t="str">
        <f t="shared" si="4"/>
        <v>13.1</v>
      </c>
      <c r="D213" s="57" t="str">
        <f t="shared" si="5"/>
        <v>52.9</v>
      </c>
      <c r="E213" s="45" t="str">
        <f>V1pk*COS(B213*PI()/180)</f>
        <v>24.93</v>
      </c>
      <c r="F213" s="45" t="str">
        <f>V1pk*SIN((B213)*PI()/180)</f>
        <v>-337.93</v>
      </c>
      <c r="G213" s="1"/>
      <c r="H213" s="45" t="str">
        <f>VnPk*COS(VnFrq/V1Frq*((B213+Vn_angle)*PI()/180))</f>
        <v>-11.83</v>
      </c>
      <c r="I213" s="45" t="str">
        <f>VnPk*SIN(VnFrq/V1Frq*((B213+Vn_angle)*PI()/180))</f>
        <v>11.26</v>
      </c>
      <c r="K213" s="2" t="str">
        <f>IMREAL(IMDIV(COMPLEX(E213,F213,"j"),Z1_Lc))</f>
        <v>83.4390032</v>
      </c>
      <c r="L213" s="2" t="str">
        <f>IMAGINARY(IMDIV(COMPLEX(E213,F213,"j"),Z1_Lc))</f>
        <v>6.154830638</v>
      </c>
      <c r="M213" s="2" t="str">
        <f>IMREAL(IMDIV(COMPLEX(H213,I213,"j"),Zn_Lc))</f>
        <v>-30.5831233</v>
      </c>
      <c r="N213" s="2" t="str">
        <f>IMAGINARY(IMDIV(COMPLEX(H213,I213,"j"),Zn_Lc))</f>
        <v>-32.12245895</v>
      </c>
      <c r="O213" s="45" t="str">
        <f>IMREAL(IMPRODUCT(COMPLEX(K213,L213,"j"),Z1_L))</f>
        <v>0.00</v>
      </c>
      <c r="P213" s="45" t="str">
        <f>IMREAL(IMPRODUCT(COMPLEX(M213,N213,"j"),Zn_L))</f>
        <v>0.00</v>
      </c>
      <c r="Q213" s="45" t="str">
        <f t="shared" si="6"/>
        <v>0.00</v>
      </c>
      <c r="R213" s="50" t="str">
        <f t="shared" si="7"/>
        <v>24.9</v>
      </c>
      <c r="S213" s="50" t="str">
        <f t="shared" si="8"/>
        <v>-11.8</v>
      </c>
      <c r="T213" s="50" t="str">
        <f t="shared" si="9"/>
        <v>13.1</v>
      </c>
      <c r="V213" s="50" t="str">
        <f t="shared" si="10"/>
        <v>692.4</v>
      </c>
      <c r="W213" s="50" t="str">
        <f t="shared" si="12"/>
        <v>18456.6</v>
      </c>
    </row>
    <row r="214" ht="15.75" customHeight="1">
      <c r="A214" s="2">
        <v>196.0</v>
      </c>
      <c r="B214" s="51" t="str">
        <f>B213+angle_step</f>
        <v>275.625</v>
      </c>
      <c r="C214" s="57" t="str">
        <f t="shared" si="4"/>
        <v>18.8</v>
      </c>
      <c r="D214" s="57" t="str">
        <f t="shared" si="5"/>
        <v>62.4</v>
      </c>
      <c r="E214" s="45" t="str">
        <f>V1pk*COS(B214*PI()/180)</f>
        <v>33.21</v>
      </c>
      <c r="F214" s="45" t="str">
        <f>V1pk*SIN((B214)*PI()/180)</f>
        <v>-337.21</v>
      </c>
      <c r="G214" s="1"/>
      <c r="H214" s="45" t="str">
        <f>VnPk*COS(VnFrq/V1Frq*((B214+Vn_angle)*PI()/180))</f>
        <v>-14.40</v>
      </c>
      <c r="I214" s="45" t="str">
        <f>VnPk*SIN(VnFrq/V1Frq*((B214+Vn_angle)*PI()/180))</f>
        <v>7.70</v>
      </c>
      <c r="K214" s="2" t="str">
        <f>IMREAL(IMDIV(COMPLEX(E214,F214,"j"),Z1_Lc))</f>
        <v>83.26282582</v>
      </c>
      <c r="L214" s="2" t="str">
        <f>IMAGINARY(IMDIV(COMPLEX(E214,F214,"j"),Z1_Lc))</f>
        <v>8.200672563</v>
      </c>
      <c r="M214" s="2" t="str">
        <f>IMREAL(IMDIV(COMPLEX(H214,I214,"j"),Zn_Lc))</f>
        <v>-20.90781266</v>
      </c>
      <c r="N214" s="2" t="str">
        <f>IMAGINARY(IMDIV(COMPLEX(H214,I214,"j"),Zn_Lc))</f>
        <v>-39.11576626</v>
      </c>
      <c r="O214" s="45" t="str">
        <f>IMREAL(IMPRODUCT(COMPLEX(K214,L214,"j"),Z1_L))</f>
        <v>0.00</v>
      </c>
      <c r="P214" s="45" t="str">
        <f>IMREAL(IMPRODUCT(COMPLEX(M214,N214,"j"),Zn_L))</f>
        <v>0.00</v>
      </c>
      <c r="Q214" s="45" t="str">
        <f t="shared" si="6"/>
        <v>0.00</v>
      </c>
      <c r="R214" s="50" t="str">
        <f t="shared" si="7"/>
        <v>33.2</v>
      </c>
      <c r="S214" s="50" t="str">
        <f t="shared" si="8"/>
        <v>-14.4</v>
      </c>
      <c r="T214" s="50" t="str">
        <f t="shared" si="9"/>
        <v>18.8</v>
      </c>
      <c r="V214" s="50" t="str">
        <f t="shared" si="10"/>
        <v>1173.0</v>
      </c>
      <c r="W214" s="50" t="str">
        <f t="shared" si="12"/>
        <v>21507.0</v>
      </c>
    </row>
    <row r="215" ht="15.75" customHeight="1">
      <c r="A215" s="2">
        <v>197.0</v>
      </c>
      <c r="B215" s="51" t="str">
        <f>B214+angle_step</f>
        <v>277.031</v>
      </c>
      <c r="C215" s="57" t="str">
        <f t="shared" si="4"/>
        <v>25.5</v>
      </c>
      <c r="D215" s="57" t="str">
        <f t="shared" si="5"/>
        <v>73.3</v>
      </c>
      <c r="E215" s="45" t="str">
        <f>V1pk*COS(B215*PI()/180)</f>
        <v>41.48</v>
      </c>
      <c r="F215" s="45" t="str">
        <f>V1pk*SIN((B215)*PI()/180)</f>
        <v>-336.30</v>
      </c>
      <c r="G215" s="1"/>
      <c r="H215" s="45" t="str">
        <f>VnPk*COS(VnFrq/V1Frq*((B215+Vn_angle)*PI()/180))</f>
        <v>-15.93</v>
      </c>
      <c r="I215" s="45" t="str">
        <f>VnPk*SIN(VnFrq/V1Frq*((B215+Vn_angle)*PI()/180))</f>
        <v>3.58</v>
      </c>
      <c r="K215" s="2" t="str">
        <f>IMREAL(IMDIV(COMPLEX(E215,F215,"j"),Z1_Lc))</f>
        <v>83.03649404</v>
      </c>
      <c r="L215" s="2" t="str">
        <f>IMAGINARY(IMDIV(COMPLEX(E215,F215,"j"),Z1_Lc))</f>
        <v>10.24157471</v>
      </c>
      <c r="M215" s="2" t="str">
        <f>IMREAL(IMDIV(COMPLEX(H215,I215,"j"),Zn_Lc))</f>
        <v>-9.717775546</v>
      </c>
      <c r="N215" s="2" t="str">
        <f>IMAGINARY(IMDIV(COMPLEX(H215,I215,"j"),Zn_Lc))</f>
        <v>-43.27521968</v>
      </c>
      <c r="O215" s="45" t="str">
        <f>IMREAL(IMPRODUCT(COMPLEX(K215,L215,"j"),Z1_L))</f>
        <v>0.00</v>
      </c>
      <c r="P215" s="45" t="str">
        <f>IMREAL(IMPRODUCT(COMPLEX(M215,N215,"j"),Zn_L))</f>
        <v>0.00</v>
      </c>
      <c r="Q215" s="45" t="str">
        <f t="shared" si="6"/>
        <v>0.00</v>
      </c>
      <c r="R215" s="50" t="str">
        <f t="shared" si="7"/>
        <v>41.5</v>
      </c>
      <c r="S215" s="50" t="str">
        <f t="shared" si="8"/>
        <v>-15.9</v>
      </c>
      <c r="T215" s="50" t="str">
        <f t="shared" si="9"/>
        <v>25.5</v>
      </c>
      <c r="V215" s="50" t="str">
        <f t="shared" si="10"/>
        <v>1872.9</v>
      </c>
      <c r="W215" s="50" t="str">
        <f t="shared" si="12"/>
        <v>24919.3</v>
      </c>
    </row>
    <row r="216" ht="15.75" customHeight="1">
      <c r="A216" s="2">
        <v>198.0</v>
      </c>
      <c r="B216" s="51" t="str">
        <f>B215+angle_step</f>
        <v>278.438</v>
      </c>
      <c r="C216" s="57" t="str">
        <f t="shared" si="4"/>
        <v>33.4</v>
      </c>
      <c r="D216" s="57" t="str">
        <f t="shared" si="5"/>
        <v>84.9</v>
      </c>
      <c r="E216" s="45" t="str">
        <f>V1pk*COS(B216*PI()/180)</f>
        <v>49.72</v>
      </c>
      <c r="F216" s="45" t="str">
        <f>V1pk*SIN((B216)*PI()/180)</f>
        <v>-335.18</v>
      </c>
      <c r="G216" s="1"/>
      <c r="H216" s="45" t="str">
        <f>VnPk*COS(VnFrq/V1Frq*((B216+Vn_angle)*PI()/180))</f>
        <v>-16.31</v>
      </c>
      <c r="I216" s="45" t="str">
        <f>VnPk*SIN(VnFrq/V1Frq*((B216+Vn_angle)*PI()/180))</f>
        <v>-0.80</v>
      </c>
      <c r="K216" s="2" t="str">
        <f>IMREAL(IMDIV(COMPLEX(E216,F216,"j"),Z1_Lc))</f>
        <v>82.76014417</v>
      </c>
      <c r="L216" s="2" t="str">
        <f>IMAGINARY(IMDIV(COMPLEX(E216,F216,"j"),Z1_Lc))</f>
        <v>12.27630771</v>
      </c>
      <c r="M216" s="2" t="str">
        <f>IMREAL(IMDIV(COMPLEX(H216,I216,"j"),Zn_Lc))</f>
        <v>2.176293687</v>
      </c>
      <c r="N216" s="2" t="str">
        <f>IMAGINARY(IMDIV(COMPLEX(H216,I216,"j"),Zn_Lc))</f>
        <v>-44.29947568</v>
      </c>
      <c r="O216" s="45" t="str">
        <f>IMREAL(IMPRODUCT(COMPLEX(K216,L216,"j"),Z1_L))</f>
        <v>0.00</v>
      </c>
      <c r="P216" s="45" t="str">
        <f>IMREAL(IMPRODUCT(COMPLEX(M216,N216,"j"),Zn_L))</f>
        <v>0.00</v>
      </c>
      <c r="Q216" s="45" t="str">
        <f t="shared" si="6"/>
        <v>0.00</v>
      </c>
      <c r="R216" s="50" t="str">
        <f t="shared" si="7"/>
        <v>49.7</v>
      </c>
      <c r="S216" s="50" t="str">
        <f t="shared" si="8"/>
        <v>-16.3</v>
      </c>
      <c r="T216" s="50" t="str">
        <f t="shared" si="9"/>
        <v>33.4</v>
      </c>
      <c r="V216" s="50" t="str">
        <f t="shared" si="10"/>
        <v>2837.6</v>
      </c>
      <c r="W216" s="50" t="str">
        <f t="shared" si="12"/>
        <v>28400.8</v>
      </c>
    </row>
    <row r="217" ht="15.75" customHeight="1">
      <c r="A217" s="2">
        <v>199.0</v>
      </c>
      <c r="B217" s="51" t="str">
        <f>B216+angle_step</f>
        <v>279.844</v>
      </c>
      <c r="C217" s="57" t="str">
        <f t="shared" si="4"/>
        <v>42.4</v>
      </c>
      <c r="D217" s="57" t="str">
        <f t="shared" si="5"/>
        <v>96.3</v>
      </c>
      <c r="E217" s="45" t="str">
        <f>V1pk*COS(B217*PI()/180)</f>
        <v>57.93</v>
      </c>
      <c r="F217" s="45" t="str">
        <f>V1pk*SIN((B217)*PI()/180)</f>
        <v>-333.86</v>
      </c>
      <c r="G217" s="1"/>
      <c r="H217" s="45" t="str">
        <f>VnPk*COS(VnFrq/V1Frq*((B217+Vn_angle)*PI()/180))</f>
        <v>-15.51</v>
      </c>
      <c r="I217" s="45" t="str">
        <f>VnPk*SIN(VnFrq/V1Frq*((B217+Vn_angle)*PI()/180))</f>
        <v>-5.12</v>
      </c>
      <c r="K217" s="2" t="str">
        <f>IMREAL(IMDIV(COMPLEX(E217,F217,"j"),Z1_Lc))</f>
        <v>82.43394269</v>
      </c>
      <c r="L217" s="2" t="str">
        <f>IMAGINARY(IMDIV(COMPLEX(E217,F217,"j"),Z1_Lc))</f>
        <v>14.30364593</v>
      </c>
      <c r="M217" s="2" t="str">
        <f>IMREAL(IMDIV(COMPLEX(H217,I217,"j"),Zn_Lc))</f>
        <v>13.91269508</v>
      </c>
      <c r="N217" s="2" t="str">
        <f>IMAGINARY(IMDIV(COMPLEX(H217,I217,"j"),Zn_Lc))</f>
        <v>-42.1143291</v>
      </c>
      <c r="O217" s="45" t="str">
        <f>IMREAL(IMPRODUCT(COMPLEX(K217,L217,"j"),Z1_L))</f>
        <v>0.00</v>
      </c>
      <c r="P217" s="45" t="str">
        <f>IMREAL(IMPRODUCT(COMPLEX(M217,N217,"j"),Zn_L))</f>
        <v>0.00</v>
      </c>
      <c r="Q217" s="45" t="str">
        <f t="shared" si="6"/>
        <v>0.00</v>
      </c>
      <c r="R217" s="50" t="str">
        <f t="shared" si="7"/>
        <v>57.9</v>
      </c>
      <c r="S217" s="50" t="str">
        <f t="shared" si="8"/>
        <v>-15.5</v>
      </c>
      <c r="T217" s="50" t="str">
        <f t="shared" si="9"/>
        <v>42.4</v>
      </c>
      <c r="V217" s="50" t="str">
        <f t="shared" si="10"/>
        <v>4087.4</v>
      </c>
      <c r="W217" s="50" t="str">
        <f t="shared" si="12"/>
        <v>31672.5</v>
      </c>
    </row>
    <row r="218" ht="15.75" customHeight="1">
      <c r="A218" s="2">
        <v>200.0</v>
      </c>
      <c r="B218" s="51" t="str">
        <f>B217+angle_step</f>
        <v>281.250</v>
      </c>
      <c r="C218" s="57" t="str">
        <f t="shared" si="4"/>
        <v>52.5</v>
      </c>
      <c r="D218" s="57" t="str">
        <f t="shared" si="5"/>
        <v>106.7</v>
      </c>
      <c r="E218" s="45" t="str">
        <f>V1pk*COS(B218*PI()/180)</f>
        <v>66.11</v>
      </c>
      <c r="F218" s="45" t="str">
        <f>V1pk*SIN((B218)*PI()/180)</f>
        <v>-332.34</v>
      </c>
      <c r="G218" s="1"/>
      <c r="H218" s="45" t="str">
        <f>VnPk*COS(VnFrq/V1Frq*((B218+Vn_angle)*PI()/180))</f>
        <v>-13.58</v>
      </c>
      <c r="I218" s="45" t="str">
        <f>VnPk*SIN(VnFrq/V1Frq*((B218+Vn_angle)*PI()/180))</f>
        <v>-9.07</v>
      </c>
      <c r="K218" s="2" t="str">
        <f>IMREAL(IMDIV(COMPLEX(E218,F218,"j"),Z1_Lc))</f>
        <v>82.05808609</v>
      </c>
      <c r="L218" s="2" t="str">
        <f>IMAGINARY(IMDIV(COMPLEX(E218,F218,"j"),Z1_Lc))</f>
        <v>16.32236817</v>
      </c>
      <c r="M218" s="2" t="str">
        <f>IMREAL(IMDIV(COMPLEX(H218,I218,"j"),Zn_Lc))</f>
        <v>24.64115137</v>
      </c>
      <c r="N218" s="2" t="str">
        <f>IMAGINARY(IMDIV(COMPLEX(H218,I218,"j"),Zn_Lc))</f>
        <v>-36.87808914</v>
      </c>
      <c r="O218" s="45" t="str">
        <f>IMREAL(IMPRODUCT(COMPLEX(K218,L218,"j"),Z1_L))</f>
        <v>0.00</v>
      </c>
      <c r="P218" s="45" t="str">
        <f>IMREAL(IMPRODUCT(COMPLEX(M218,N218,"j"),Zn_L))</f>
        <v>0.00</v>
      </c>
      <c r="Q218" s="45" t="str">
        <f t="shared" si="6"/>
        <v>0.00</v>
      </c>
      <c r="R218" s="50" t="str">
        <f t="shared" si="7"/>
        <v>66.1</v>
      </c>
      <c r="S218" s="50" t="str">
        <f t="shared" si="8"/>
        <v>-13.6</v>
      </c>
      <c r="T218" s="50" t="str">
        <f t="shared" si="9"/>
        <v>52.5</v>
      </c>
      <c r="V218" s="50" t="str">
        <f t="shared" si="10"/>
        <v>5604.7</v>
      </c>
      <c r="W218" s="50" t="str">
        <f t="shared" si="12"/>
        <v>34491.9</v>
      </c>
    </row>
    <row r="219" ht="15.75" customHeight="1">
      <c r="A219" s="2">
        <v>201.0</v>
      </c>
      <c r="B219" s="51" t="str">
        <f>B218+angle_step</f>
        <v>282.656</v>
      </c>
      <c r="C219" s="57" t="str">
        <f t="shared" si="4"/>
        <v>63.6</v>
      </c>
      <c r="D219" s="57" t="str">
        <f t="shared" si="5"/>
        <v>115.2</v>
      </c>
      <c r="E219" s="45" t="str">
        <f>V1pk*COS(B219*PI()/180)</f>
        <v>74.24</v>
      </c>
      <c r="F219" s="45" t="str">
        <f>V1pk*SIN((B219)*PI()/180)</f>
        <v>-330.61</v>
      </c>
      <c r="G219" s="1"/>
      <c r="H219" s="45" t="str">
        <f>VnPk*COS(VnFrq/V1Frq*((B219+Vn_angle)*PI()/180))</f>
        <v>-10.67</v>
      </c>
      <c r="I219" s="45" t="str">
        <f>VnPk*SIN(VnFrq/V1Frq*((B219+Vn_angle)*PI()/180))</f>
        <v>-12.37</v>
      </c>
      <c r="K219" s="2" t="str">
        <f>IMREAL(IMDIV(COMPLEX(E219,F219,"j"),Z1_Lc))</f>
        <v>81.63280076</v>
      </c>
      <c r="L219" s="2" t="str">
        <f>IMAGINARY(IMDIV(COMPLEX(E219,F219,"j"),Z1_Lc))</f>
        <v>18.33125842</v>
      </c>
      <c r="M219" s="2" t="str">
        <f>IMREAL(IMDIV(COMPLEX(H219,I219,"j"),Zn_Lc))</f>
        <v>33.58440877</v>
      </c>
      <c r="N219" s="2" t="str">
        <f>IMAGINARY(IMDIV(COMPLEX(H219,I219,"j"),Zn_Lc))</f>
        <v>-28.97011024</v>
      </c>
      <c r="O219" s="45" t="str">
        <f>IMREAL(IMPRODUCT(COMPLEX(K219,L219,"j"),Z1_L))</f>
        <v>0.00</v>
      </c>
      <c r="P219" s="45" t="str">
        <f>IMREAL(IMPRODUCT(COMPLEX(M219,N219,"j"),Zn_L))</f>
        <v>0.00</v>
      </c>
      <c r="Q219" s="45" t="str">
        <f t="shared" si="6"/>
        <v>0.00</v>
      </c>
      <c r="R219" s="50" t="str">
        <f t="shared" si="7"/>
        <v>74.2</v>
      </c>
      <c r="S219" s="50" t="str">
        <f t="shared" si="8"/>
        <v>-10.7</v>
      </c>
      <c r="T219" s="50" t="str">
        <f t="shared" si="9"/>
        <v>63.6</v>
      </c>
      <c r="V219" s="50" t="str">
        <f t="shared" si="10"/>
        <v>7325.0</v>
      </c>
      <c r="W219" s="50" t="str">
        <f t="shared" si="12"/>
        <v>36667.6</v>
      </c>
    </row>
    <row r="220" ht="15.75" customHeight="1">
      <c r="A220" s="2">
        <v>202.0</v>
      </c>
      <c r="B220" s="51" t="str">
        <f>B219+angle_step</f>
        <v>284.063</v>
      </c>
      <c r="C220" s="57" t="str">
        <f t="shared" si="4"/>
        <v>75.4</v>
      </c>
      <c r="D220" s="57" t="str">
        <f t="shared" si="5"/>
        <v>121.3</v>
      </c>
      <c r="E220" s="45" t="str">
        <f>V1pk*COS(B220*PI()/180)</f>
        <v>82.33</v>
      </c>
      <c r="F220" s="45" t="str">
        <f>V1pk*SIN((B220)*PI()/180)</f>
        <v>-328.69</v>
      </c>
      <c r="G220" s="1"/>
      <c r="H220" s="45" t="str">
        <f>VnPk*COS(VnFrq/V1Frq*((B220+Vn_angle)*PI()/180))</f>
        <v>-6.98</v>
      </c>
      <c r="I220" s="45" t="str">
        <f>VnPk*SIN(VnFrq/V1Frq*((B220+Vn_angle)*PI()/180))</f>
        <v>-14.76</v>
      </c>
      <c r="K220" s="2" t="str">
        <f>IMREAL(IMDIV(COMPLEX(E220,F220,"j"),Z1_Lc))</f>
        <v>81.15834288</v>
      </c>
      <c r="L220" s="2" t="str">
        <f>IMAGINARY(IMDIV(COMPLEX(E220,F220,"j"),Z1_Lc))</f>
        <v>20.3291066</v>
      </c>
      <c r="M220" s="2" t="str">
        <f>IMREAL(IMDIV(COMPLEX(H220,I220,"j"),Zn_Lc))</f>
        <v>40.09454734</v>
      </c>
      <c r="N220" s="2" t="str">
        <f>IMAGINARY(IMDIV(COMPLEX(H220,I220,"j"),Zn_Lc))</f>
        <v>-18.9633086</v>
      </c>
      <c r="O220" s="45" t="str">
        <f>IMREAL(IMPRODUCT(COMPLEX(K220,L220,"j"),Z1_L))</f>
        <v>0.00</v>
      </c>
      <c r="P220" s="45" t="str">
        <f>IMREAL(IMPRODUCT(COMPLEX(M220,N220,"j"),Zn_L))</f>
        <v>0.00</v>
      </c>
      <c r="Q220" s="45" t="str">
        <f t="shared" si="6"/>
        <v>0.00</v>
      </c>
      <c r="R220" s="50" t="str">
        <f t="shared" si="7"/>
        <v>82.3</v>
      </c>
      <c r="S220" s="50" t="str">
        <f t="shared" si="8"/>
        <v>-7.0</v>
      </c>
      <c r="T220" s="50" t="str">
        <f t="shared" si="9"/>
        <v>75.4</v>
      </c>
      <c r="V220" s="50" t="str">
        <f t="shared" si="10"/>
        <v>9136.5</v>
      </c>
      <c r="W220" s="50" t="str">
        <f t="shared" si="12"/>
        <v>38064.8</v>
      </c>
    </row>
    <row r="221" ht="15.75" customHeight="1">
      <c r="A221" s="2">
        <v>203.0</v>
      </c>
      <c r="B221" s="51" t="str">
        <f>B220+angle_step</f>
        <v>285.469</v>
      </c>
      <c r="C221" s="57" t="str">
        <f t="shared" si="4"/>
        <v>87.6</v>
      </c>
      <c r="D221" s="57" t="str">
        <f t="shared" si="5"/>
        <v>124.3</v>
      </c>
      <c r="E221" s="45" t="str">
        <f>V1pk*COS(B221*PI()/180)</f>
        <v>90.37</v>
      </c>
      <c r="F221" s="45" t="str">
        <f>V1pk*SIN((B221)*PI()/180)</f>
        <v>-326.57</v>
      </c>
      <c r="G221" s="1"/>
      <c r="H221" s="45" t="str">
        <f>VnPk*COS(VnFrq/V1Frq*((B221+Vn_angle)*PI()/180))</f>
        <v>-2.79</v>
      </c>
      <c r="I221" s="45" t="str">
        <f>VnPk*SIN(VnFrq/V1Frq*((B221+Vn_angle)*PI()/180))</f>
        <v>-16.09</v>
      </c>
      <c r="K221" s="2" t="str">
        <f>IMREAL(IMDIV(COMPLEX(E221,F221,"j"),Z1_Lc))</f>
        <v>80.63499826</v>
      </c>
      <c r="L221" s="2" t="str">
        <f>IMAGINARY(IMDIV(COMPLEX(E221,F221,"j"),Z1_Lc))</f>
        <v>22.3147093</v>
      </c>
      <c r="M221" s="2" t="str">
        <f>IMREAL(IMDIV(COMPLEX(H221,I221,"j"),Zn_Lc))</f>
        <v>43.69992143</v>
      </c>
      <c r="N221" s="2" t="str">
        <f>IMAGINARY(IMDIV(COMPLEX(H221,I221,"j"),Zn_Lc))</f>
        <v>-7.582655674</v>
      </c>
      <c r="O221" s="45" t="str">
        <f>IMREAL(IMPRODUCT(COMPLEX(K221,L221,"j"),Z1_L))</f>
        <v>0.00</v>
      </c>
      <c r="P221" s="45" t="str">
        <f>IMREAL(IMPRODUCT(COMPLEX(M221,N221,"j"),Zn_L))</f>
        <v>0.00</v>
      </c>
      <c r="Q221" s="45" t="str">
        <f t="shared" si="6"/>
        <v>0.00</v>
      </c>
      <c r="R221" s="50" t="str">
        <f t="shared" si="7"/>
        <v>90.4</v>
      </c>
      <c r="S221" s="50" t="str">
        <f t="shared" si="8"/>
        <v>-2.8</v>
      </c>
      <c r="T221" s="50" t="str">
        <f t="shared" si="9"/>
        <v>87.6</v>
      </c>
      <c r="V221" s="50" t="str">
        <f t="shared" si="10"/>
        <v>10889.6</v>
      </c>
      <c r="W221" s="50" t="str">
        <f t="shared" si="12"/>
        <v>38603.8</v>
      </c>
    </row>
    <row r="222" ht="15.75" customHeight="1">
      <c r="A222" s="2">
        <v>204.0</v>
      </c>
      <c r="B222" s="51" t="str">
        <f>B221+angle_step</f>
        <v>286.875</v>
      </c>
      <c r="C222" s="57" t="str">
        <f t="shared" si="4"/>
        <v>100.0</v>
      </c>
      <c r="D222" s="57" t="str">
        <f t="shared" si="5"/>
        <v>124.2</v>
      </c>
      <c r="E222" s="45" t="str">
        <f>V1pk*COS(B222*PI()/180)</f>
        <v>98.36</v>
      </c>
      <c r="F222" s="45" t="str">
        <f>V1pk*SIN((B222)*PI()/180)</f>
        <v>-324.26</v>
      </c>
      <c r="G222" s="1"/>
      <c r="H222" s="45" t="str">
        <f>VnPk*COS(VnFrq/V1Frq*((B222+Vn_angle)*PI()/180))</f>
        <v>1.60</v>
      </c>
      <c r="I222" s="45" t="str">
        <f>VnPk*SIN(VnFrq/V1Frq*((B222+Vn_angle)*PI()/180))</f>
        <v>-16.25</v>
      </c>
      <c r="K222" s="2" t="str">
        <f>IMREAL(IMDIV(COMPLEX(E222,F222,"j"),Z1_Lc))</f>
        <v>80.06308212</v>
      </c>
      <c r="L222" s="2" t="str">
        <f>IMAGINARY(IMDIV(COMPLEX(E222,F222,"j"),Z1_Lc))</f>
        <v>24.28687044</v>
      </c>
      <c r="M222" s="2" t="str">
        <f>IMREAL(IMDIV(COMPLEX(H222,I222,"j"),Zn_Lc))</f>
        <v>44.13932935</v>
      </c>
      <c r="N222" s="2" t="str">
        <f>IMAGINARY(IMDIV(COMPLEX(H222,I222,"j"),Zn_Lc))</f>
        <v>4.347344491</v>
      </c>
      <c r="O222" s="45" t="str">
        <f>IMREAL(IMPRODUCT(COMPLEX(K222,L222,"j"),Z1_L))</f>
        <v>0.00</v>
      </c>
      <c r="P222" s="45" t="str">
        <f>IMREAL(IMPRODUCT(COMPLEX(M222,N222,"j"),Zn_L))</f>
        <v>0.00</v>
      </c>
      <c r="Q222" s="45" t="str">
        <f t="shared" si="6"/>
        <v>0.00</v>
      </c>
      <c r="R222" s="50" t="str">
        <f t="shared" si="7"/>
        <v>98.4</v>
      </c>
      <c r="S222" s="50" t="str">
        <f t="shared" si="8"/>
        <v>1.6</v>
      </c>
      <c r="T222" s="50" t="str">
        <f t="shared" si="9"/>
        <v>100.0</v>
      </c>
      <c r="V222" s="50" t="str">
        <f t="shared" si="10"/>
        <v>12415.6</v>
      </c>
      <c r="W222" s="50" t="str">
        <f t="shared" si="12"/>
        <v>38254.9</v>
      </c>
    </row>
    <row r="223" ht="15.75" customHeight="1">
      <c r="A223" s="2">
        <v>205.0</v>
      </c>
      <c r="B223" s="51" t="str">
        <f>B222+angle_step</f>
        <v>288.281</v>
      </c>
      <c r="C223" s="57" t="str">
        <f t="shared" si="4"/>
        <v>112.2</v>
      </c>
      <c r="D223" s="57" t="str">
        <f t="shared" si="5"/>
        <v>120.8</v>
      </c>
      <c r="E223" s="45" t="str">
        <f>V1pk*COS(B223*PI()/180)</f>
        <v>106.29</v>
      </c>
      <c r="F223" s="45" t="str">
        <f>V1pk*SIN((B223)*PI()/180)</f>
        <v>-321.74</v>
      </c>
      <c r="G223" s="1"/>
      <c r="H223" s="45" t="str">
        <f>VnPk*COS(VnFrq/V1Frq*((B223+Vn_angle)*PI()/180))</f>
        <v>5.88</v>
      </c>
      <c r="I223" s="45" t="str">
        <f>VnPk*SIN(VnFrq/V1Frq*((B223+Vn_angle)*PI()/180))</f>
        <v>-15.24</v>
      </c>
      <c r="K223" s="2" t="str">
        <f>IMREAL(IMDIV(COMPLEX(E223,F223,"j"),Z1_Lc))</f>
        <v>79.44293898</v>
      </c>
      <c r="L223" s="2" t="str">
        <f>IMAGINARY(IMDIV(COMPLEX(E223,F223,"j"),Z1_Lc))</f>
        <v>26.24440208</v>
      </c>
      <c r="M223" s="2" t="str">
        <f>IMREAL(IMDIV(COMPLEX(H223,I223,"j"),Zn_Lc))</f>
        <v>41.38093695</v>
      </c>
      <c r="N223" s="2" t="str">
        <f>IMAGINARY(IMDIV(COMPLEX(H223,I223,"j"),Zn_Lc))</f>
        <v>15.96238882</v>
      </c>
      <c r="O223" s="45" t="str">
        <f>IMREAL(IMPRODUCT(COMPLEX(K223,L223,"j"),Z1_L))</f>
        <v>0.00</v>
      </c>
      <c r="P223" s="45" t="str">
        <f>IMREAL(IMPRODUCT(COMPLEX(M223,N223,"j"),Zn_L))</f>
        <v>0.00</v>
      </c>
      <c r="Q223" s="45" t="str">
        <f t="shared" si="6"/>
        <v>0.00</v>
      </c>
      <c r="R223" s="50" t="str">
        <f t="shared" si="7"/>
        <v>106.3</v>
      </c>
      <c r="S223" s="50" t="str">
        <f t="shared" si="8"/>
        <v>5.9</v>
      </c>
      <c r="T223" s="50" t="str">
        <f t="shared" si="9"/>
        <v>112.2</v>
      </c>
      <c r="V223" s="50" t="str">
        <f t="shared" si="10"/>
        <v>13552.4</v>
      </c>
      <c r="W223" s="50" t="str">
        <f t="shared" si="12"/>
        <v>37033.5</v>
      </c>
    </row>
    <row r="224" ht="15.75" customHeight="1">
      <c r="A224" s="2">
        <v>206.0</v>
      </c>
      <c r="B224" s="51" t="str">
        <f>B223+angle_step</f>
        <v>289.688</v>
      </c>
      <c r="C224" s="57" t="str">
        <f t="shared" si="4"/>
        <v>123.9</v>
      </c>
      <c r="D224" s="57" t="str">
        <f t="shared" si="5"/>
        <v>114.4</v>
      </c>
      <c r="E224" s="45" t="str">
        <f>V1pk*COS(B224*PI()/180)</f>
        <v>114.15</v>
      </c>
      <c r="F224" s="45" t="str">
        <f>V1pk*SIN((B224)*PI()/180)</f>
        <v>-319.04</v>
      </c>
      <c r="G224" s="1"/>
      <c r="H224" s="45" t="str">
        <f>VnPk*COS(VnFrq/V1Frq*((B224+Vn_angle)*PI()/180))</f>
        <v>9.73</v>
      </c>
      <c r="I224" s="45" t="str">
        <f>VnPk*SIN(VnFrq/V1Frq*((B224+Vn_angle)*PI()/180))</f>
        <v>-13.12</v>
      </c>
      <c r="K224" s="2" t="str">
        <f>IMREAL(IMDIV(COMPLEX(E224,F224,"j"),Z1_Lc))</f>
        <v>78.77494238</v>
      </c>
      <c r="L224" s="2" t="str">
        <f>IMAGINARY(IMDIV(COMPLEX(E224,F224,"j"),Z1_Lc))</f>
        <v>28.18612508</v>
      </c>
      <c r="M224" s="2" t="str">
        <f>IMREAL(IMDIV(COMPLEX(H224,I224,"j"),Zn_Lc))</f>
        <v>35.62458388</v>
      </c>
      <c r="N224" s="2" t="str">
        <f>IMAGINARY(IMDIV(COMPLEX(H224,I224,"j"),Zn_Lc))</f>
        <v>26.42099209</v>
      </c>
      <c r="O224" s="45" t="str">
        <f>IMREAL(IMPRODUCT(COMPLEX(K224,L224,"j"),Z1_L))</f>
        <v>0.00</v>
      </c>
      <c r="P224" s="45" t="str">
        <f>IMREAL(IMPRODUCT(COMPLEX(M224,N224,"j"),Zn_L))</f>
        <v>0.00</v>
      </c>
      <c r="Q224" s="45" t="str">
        <f t="shared" si="6"/>
        <v>0.00</v>
      </c>
      <c r="R224" s="50" t="str">
        <f t="shared" si="7"/>
        <v>114.2</v>
      </c>
      <c r="S224" s="50" t="str">
        <f t="shared" si="8"/>
        <v>9.7</v>
      </c>
      <c r="T224" s="50" t="str">
        <f t="shared" si="9"/>
        <v>123.9</v>
      </c>
      <c r="V224" s="50" t="str">
        <f t="shared" si="10"/>
        <v>14172.0</v>
      </c>
      <c r="W224" s="50" t="str">
        <f t="shared" si="12"/>
        <v>34997.4</v>
      </c>
    </row>
    <row r="225" ht="15.75" customHeight="1">
      <c r="A225" s="2">
        <v>207.0</v>
      </c>
      <c r="B225" s="51" t="str">
        <f>B224+angle_step</f>
        <v>291.094</v>
      </c>
      <c r="C225" s="57" t="str">
        <f t="shared" si="4"/>
        <v>134.8</v>
      </c>
      <c r="D225" s="57" t="str">
        <f t="shared" si="5"/>
        <v>105.3</v>
      </c>
      <c r="E225" s="45" t="str">
        <f>V1pk*COS(B225*PI()/180)</f>
        <v>121.95</v>
      </c>
      <c r="F225" s="45" t="str">
        <f>V1pk*SIN((B225)*PI()/180)</f>
        <v>-316.14</v>
      </c>
      <c r="G225" s="1"/>
      <c r="H225" s="45" t="str">
        <f>VnPk*COS(VnFrq/V1Frq*((B225+Vn_angle)*PI()/180))</f>
        <v>12.87</v>
      </c>
      <c r="I225" s="45" t="str">
        <f>VnPk*SIN(VnFrq/V1Frq*((B225+Vn_angle)*PI()/180))</f>
        <v>-10.05</v>
      </c>
      <c r="K225" s="2" t="str">
        <f>IMREAL(IMDIV(COMPLEX(E225,F225,"j"),Z1_Lc))</f>
        <v>78.05949471</v>
      </c>
      <c r="L225" s="2" t="str">
        <f>IMAGINARY(IMDIV(COMPLEX(E225,F225,"j"),Z1_Lc))</f>
        <v>30.11086981</v>
      </c>
      <c r="M225" s="2" t="str">
        <f>IMREAL(IMDIV(COMPLEX(H225,I225,"j"),Zn_Lc))</f>
        <v>27.28730564</v>
      </c>
      <c r="N225" s="2" t="str">
        <f>IMAGINARY(IMDIV(COMPLEX(H225,I225,"j"),Zn_Lc))</f>
        <v>34.96545082</v>
      </c>
      <c r="O225" s="45" t="str">
        <f>IMREAL(IMPRODUCT(COMPLEX(K225,L225,"j"),Z1_L))</f>
        <v>0.00</v>
      </c>
      <c r="P225" s="45" t="str">
        <f>IMREAL(IMPRODUCT(COMPLEX(M225,N225,"j"),Zn_L))</f>
        <v>0.00</v>
      </c>
      <c r="Q225" s="45" t="str">
        <f t="shared" si="6"/>
        <v>0.00</v>
      </c>
      <c r="R225" s="50" t="str">
        <f t="shared" si="7"/>
        <v>121.9</v>
      </c>
      <c r="S225" s="50" t="str">
        <f t="shared" si="8"/>
        <v>12.9</v>
      </c>
      <c r="T225" s="50" t="str">
        <f t="shared" si="9"/>
        <v>134.8</v>
      </c>
      <c r="V225" s="50" t="str">
        <f t="shared" si="10"/>
        <v>14203.1</v>
      </c>
      <c r="W225" s="50" t="str">
        <f t="shared" si="12"/>
        <v>32246.1</v>
      </c>
    </row>
    <row r="226" ht="15.75" customHeight="1">
      <c r="A226" s="2">
        <v>208.0</v>
      </c>
      <c r="B226" s="51" t="str">
        <f>B225+angle_step</f>
        <v>292.500</v>
      </c>
      <c r="C226" s="57" t="str">
        <f t="shared" si="4"/>
        <v>144.8</v>
      </c>
      <c r="D226" s="57" t="str">
        <f t="shared" si="5"/>
        <v>94.3</v>
      </c>
      <c r="E226" s="45" t="str">
        <f>V1pk*COS(B226*PI()/180)</f>
        <v>129.67</v>
      </c>
      <c r="F226" s="45" t="str">
        <f>V1pk*SIN((B226)*PI()/180)</f>
        <v>-313.05</v>
      </c>
      <c r="G226" s="1"/>
      <c r="H226" s="45" t="str">
        <f>VnPk*COS(VnFrq/V1Frq*((B226+Vn_angle)*PI()/180))</f>
        <v>15.09</v>
      </c>
      <c r="I226" s="45" t="str">
        <f>VnPk*SIN(VnFrq/V1Frq*((B226+Vn_angle)*PI()/180))</f>
        <v>-6.25</v>
      </c>
      <c r="K226" s="2" t="str">
        <f>IMREAL(IMDIV(COMPLEX(E226,F226,"j"),Z1_Lc))</f>
        <v>77.29702691</v>
      </c>
      <c r="L226" s="2" t="str">
        <f>IMAGINARY(IMDIV(COMPLEX(E226,F226,"j"),Z1_Lc))</f>
        <v>32.01747688</v>
      </c>
      <c r="M226" s="2" t="str">
        <f>IMREAL(IMDIV(COMPLEX(H226,I226,"j"),Zn_Lc))</f>
        <v>16.97312027</v>
      </c>
      <c r="N226" s="2" t="str">
        <f>IMAGINARY(IMDIV(COMPLEX(H226,I226,"j"),Zn_Lc))</f>
        <v>40.97673716</v>
      </c>
      <c r="O226" s="45" t="str">
        <f>IMREAL(IMPRODUCT(COMPLEX(K226,L226,"j"),Z1_L))</f>
        <v>0.00</v>
      </c>
      <c r="P226" s="45" t="str">
        <f>IMREAL(IMPRODUCT(COMPLEX(M226,N226,"j"),Zn_L))</f>
        <v>0.00</v>
      </c>
      <c r="Q226" s="45" t="str">
        <f t="shared" si="6"/>
        <v>0.00</v>
      </c>
      <c r="R226" s="50" t="str">
        <f t="shared" si="7"/>
        <v>129.7</v>
      </c>
      <c r="S226" s="50" t="str">
        <f t="shared" si="8"/>
        <v>15.1</v>
      </c>
      <c r="T226" s="50" t="str">
        <f t="shared" si="9"/>
        <v>144.8</v>
      </c>
      <c r="V226" s="50" t="str">
        <f t="shared" si="10"/>
        <v>13646.3</v>
      </c>
      <c r="W226" s="50" t="str">
        <f t="shared" si="12"/>
        <v>28922.4</v>
      </c>
    </row>
    <row r="227" ht="15.75" customHeight="1">
      <c r="A227" s="2">
        <v>209.0</v>
      </c>
      <c r="B227" s="51" t="str">
        <f>B226+angle_step</f>
        <v>293.906</v>
      </c>
      <c r="C227" s="57" t="str">
        <f t="shared" si="4"/>
        <v>153.5</v>
      </c>
      <c r="D227" s="57" t="str">
        <f t="shared" si="5"/>
        <v>81.9</v>
      </c>
      <c r="E227" s="45" t="str">
        <f>V1pk*COS(B227*PI()/180)</f>
        <v>137.31</v>
      </c>
      <c r="F227" s="45" t="str">
        <f>V1pk*SIN((B227)*PI()/180)</f>
        <v>-309.78</v>
      </c>
      <c r="G227" s="1"/>
      <c r="H227" s="45" t="str">
        <f>VnPk*COS(VnFrq/V1Frq*((B227+Vn_angle)*PI()/180))</f>
        <v>16.21</v>
      </c>
      <c r="I227" s="45" t="str">
        <f>VnPk*SIN(VnFrq/V1Frq*((B227+Vn_angle)*PI()/180))</f>
        <v>-2.00</v>
      </c>
      <c r="K227" s="2" t="str">
        <f>IMREAL(IMDIV(COMPLEX(E227,F227,"j"),Z1_Lc))</f>
        <v>76.48799827</v>
      </c>
      <c r="L227" s="2" t="str">
        <f>IMAGINARY(IMDIV(COMPLEX(E227,F227,"j"),Z1_Lc))</f>
        <v>33.90479781</v>
      </c>
      <c r="M227" s="2" t="str">
        <f>IMREAL(IMDIV(COMPLEX(H227,I227,"j"),Zn_Lc))</f>
        <v>5.429268521</v>
      </c>
      <c r="N227" s="2" t="str">
        <f>IMAGINARY(IMDIV(COMPLEX(H227,I227,"j"),Zn_Lc))</f>
        <v>44.01934624</v>
      </c>
      <c r="O227" s="45" t="str">
        <f>IMREAL(IMPRODUCT(COMPLEX(K227,L227,"j"),Z1_L))</f>
        <v>0.00</v>
      </c>
      <c r="P227" s="45" t="str">
        <f>IMREAL(IMPRODUCT(COMPLEX(M227,N227,"j"),Zn_L))</f>
        <v>0.00</v>
      </c>
      <c r="Q227" s="45" t="str">
        <f t="shared" si="6"/>
        <v>0.00</v>
      </c>
      <c r="R227" s="50" t="str">
        <f t="shared" si="7"/>
        <v>137.3</v>
      </c>
      <c r="S227" s="50" t="str">
        <f t="shared" si="8"/>
        <v>16.2</v>
      </c>
      <c r="T227" s="50" t="str">
        <f t="shared" si="9"/>
        <v>153.5</v>
      </c>
      <c r="V227" s="50" t="str">
        <f t="shared" si="10"/>
        <v>12576.1</v>
      </c>
      <c r="W227" s="50" t="str">
        <f t="shared" si="12"/>
        <v>25212.3</v>
      </c>
    </row>
    <row r="228" ht="15.75" customHeight="1">
      <c r="A228" s="2">
        <v>210.0</v>
      </c>
      <c r="B228" s="51" t="str">
        <f>B227+angle_step</f>
        <v>295.313</v>
      </c>
      <c r="C228" s="57" t="str">
        <f t="shared" si="4"/>
        <v>161.0</v>
      </c>
      <c r="D228" s="57" t="str">
        <f t="shared" si="5"/>
        <v>69.1</v>
      </c>
      <c r="E228" s="45" t="str">
        <f>V1pk*COS(B228*PI()/180)</f>
        <v>144.88</v>
      </c>
      <c r="F228" s="45" t="str">
        <f>V1pk*SIN((B228)*PI()/180)</f>
        <v>-306.31</v>
      </c>
      <c r="G228" s="1"/>
      <c r="H228" s="45" t="str">
        <f>VnPk*COS(VnFrq/V1Frq*((B228+Vn_angle)*PI()/180))</f>
        <v>16.15</v>
      </c>
      <c r="I228" s="45" t="str">
        <f>VnPk*SIN(VnFrq/V1Frq*((B228+Vn_angle)*PI()/180))</f>
        <v>2.40</v>
      </c>
      <c r="K228" s="2" t="str">
        <f>IMREAL(IMDIV(COMPLEX(E228,F228,"j"),Z1_Lc))</f>
        <v>75.63289613</v>
      </c>
      <c r="L228" s="2" t="str">
        <f>IMAGINARY(IMDIV(COMPLEX(E228,F228,"j"),Z1_Lc))</f>
        <v>35.77169577</v>
      </c>
      <c r="M228" s="2" t="str">
        <f>IMREAL(IMDIV(COMPLEX(H228,I228,"j"),Zn_Lc))</f>
        <v>-6.507922162</v>
      </c>
      <c r="N228" s="2" t="str">
        <f>IMAGINARY(IMDIV(COMPLEX(H228,I228,"j"),Zn_Lc))</f>
        <v>43.87284751</v>
      </c>
      <c r="O228" s="45" t="str">
        <f>IMREAL(IMPRODUCT(COMPLEX(K228,L228,"j"),Z1_L))</f>
        <v>0.00</v>
      </c>
      <c r="P228" s="45" t="str">
        <f>IMREAL(IMPRODUCT(COMPLEX(M228,N228,"j"),Zn_L))</f>
        <v>0.00</v>
      </c>
      <c r="Q228" s="45" t="str">
        <f t="shared" si="6"/>
        <v>0.00</v>
      </c>
      <c r="R228" s="50" t="str">
        <f t="shared" si="7"/>
        <v>144.9</v>
      </c>
      <c r="S228" s="50" t="str">
        <f t="shared" si="8"/>
        <v>16.2</v>
      </c>
      <c r="T228" s="50" t="str">
        <f t="shared" si="9"/>
        <v>161.0</v>
      </c>
      <c r="V228" s="50" t="str">
        <f t="shared" si="10"/>
        <v>11131.1</v>
      </c>
      <c r="W228" s="50" t="str">
        <f t="shared" si="12"/>
        <v>21339.5</v>
      </c>
    </row>
    <row r="229" ht="15.75" customHeight="1">
      <c r="A229" s="2">
        <v>211.0</v>
      </c>
      <c r="B229" s="51" t="str">
        <f>B228+angle_step</f>
        <v>296.719</v>
      </c>
      <c r="C229" s="57" t="str">
        <f t="shared" si="4"/>
        <v>167.3</v>
      </c>
      <c r="D229" s="57" t="str">
        <f t="shared" si="5"/>
        <v>56.8</v>
      </c>
      <c r="E229" s="45" t="str">
        <f>V1pk*COS(B229*PI()/180)</f>
        <v>152.35</v>
      </c>
      <c r="F229" s="45" t="str">
        <f>V1pk*SIN((B229)*PI()/180)</f>
        <v>-302.67</v>
      </c>
      <c r="G229" s="1"/>
      <c r="H229" s="45" t="str">
        <f>VnPk*COS(VnFrq/V1Frq*((B229+Vn_angle)*PI()/180))</f>
        <v>14.93</v>
      </c>
      <c r="I229" s="45" t="str">
        <f>VnPk*SIN(VnFrq/V1Frq*((B229+Vn_angle)*PI()/180))</f>
        <v>6.62</v>
      </c>
      <c r="K229" s="2" t="str">
        <f>IMREAL(IMDIV(COMPLEX(E229,F229,"j"),Z1_Lc))</f>
        <v>74.73223555</v>
      </c>
      <c r="L229" s="2" t="str">
        <f>IMAGINARY(IMDIV(COMPLEX(E229,F229,"j"),Z1_Lc))</f>
        <v>37.61704619</v>
      </c>
      <c r="M229" s="2" t="str">
        <f>IMREAL(IMDIV(COMPLEX(H229,I229,"j"),Zn_Lc))</f>
        <v>-17.97362776</v>
      </c>
      <c r="N229" s="2" t="str">
        <f>IMAGINARY(IMDIV(COMPLEX(H229,I229,"j"),Zn_Lc))</f>
        <v>40.54785451</v>
      </c>
      <c r="O229" s="45" t="str">
        <f>IMREAL(IMPRODUCT(COMPLEX(K229,L229,"j"),Z1_L))</f>
        <v>0.00</v>
      </c>
      <c r="P229" s="45" t="str">
        <f>IMREAL(IMPRODUCT(COMPLEX(M229,N229,"j"),Zn_L))</f>
        <v>0.00</v>
      </c>
      <c r="Q229" s="45" t="str">
        <f t="shared" si="6"/>
        <v>0.00</v>
      </c>
      <c r="R229" s="50" t="str">
        <f t="shared" si="7"/>
        <v>152.3</v>
      </c>
      <c r="S229" s="50" t="str">
        <f t="shared" si="8"/>
        <v>14.9</v>
      </c>
      <c r="T229" s="50" t="str">
        <f t="shared" si="9"/>
        <v>167.3</v>
      </c>
      <c r="V229" s="50" t="str">
        <f t="shared" si="10"/>
        <v>9494.5</v>
      </c>
      <c r="W229" s="50" t="str">
        <f t="shared" si="12"/>
        <v>17554.5</v>
      </c>
    </row>
    <row r="230" ht="15.75" customHeight="1">
      <c r="A230" s="2">
        <v>212.0</v>
      </c>
      <c r="B230" s="51" t="str">
        <f>B229+angle_step</f>
        <v>298.125</v>
      </c>
      <c r="C230" s="57" t="str">
        <f t="shared" si="4"/>
        <v>172.4</v>
      </c>
      <c r="D230" s="57" t="str">
        <f t="shared" si="5"/>
        <v>45.6</v>
      </c>
      <c r="E230" s="45" t="str">
        <f>V1pk*COS(B230*PI()/180)</f>
        <v>159.73</v>
      </c>
      <c r="F230" s="45" t="str">
        <f>V1pk*SIN((B230)*PI()/180)</f>
        <v>-298.84</v>
      </c>
      <c r="G230" s="1"/>
      <c r="H230" s="45" t="str">
        <f>VnPk*COS(VnFrq/V1Frq*((B230+Vn_angle)*PI()/180))</f>
        <v>12.62</v>
      </c>
      <c r="I230" s="45" t="str">
        <f>VnPk*SIN(VnFrq/V1Frq*((B230+Vn_angle)*PI()/180))</f>
        <v>10.36</v>
      </c>
      <c r="K230" s="2" t="str">
        <f>IMREAL(IMDIV(COMPLEX(E230,F230,"j"),Z1_Lc))</f>
        <v>73.78655907</v>
      </c>
      <c r="L230" s="2" t="str">
        <f>IMAGINARY(IMDIV(COMPLEX(E230,F230,"j"),Z1_Lc))</f>
        <v>39.43973751</v>
      </c>
      <c r="M230" s="2" t="str">
        <f>IMREAL(IMDIV(COMPLEX(H230,I230,"j"),Zn_Lc))</f>
        <v>-28.13718233</v>
      </c>
      <c r="N230" s="2" t="str">
        <f>IMAGINARY(IMDIV(COMPLEX(H230,I230,"j"),Zn_Lc))</f>
        <v>34.28525587</v>
      </c>
      <c r="O230" s="45" t="str">
        <f>IMREAL(IMPRODUCT(COMPLEX(K230,L230,"j"),Z1_L))</f>
        <v>0.00</v>
      </c>
      <c r="P230" s="45" t="str">
        <f>IMREAL(IMPRODUCT(COMPLEX(M230,N230,"j"),Zn_L))</f>
        <v>0.00</v>
      </c>
      <c r="Q230" s="45" t="str">
        <f t="shared" si="6"/>
        <v>0.00</v>
      </c>
      <c r="R230" s="50" t="str">
        <f t="shared" si="7"/>
        <v>159.7</v>
      </c>
      <c r="S230" s="50" t="str">
        <f t="shared" si="8"/>
        <v>12.6</v>
      </c>
      <c r="T230" s="50" t="str">
        <f t="shared" si="9"/>
        <v>172.4</v>
      </c>
      <c r="V230" s="50" t="str">
        <f t="shared" si="10"/>
        <v>7867.9</v>
      </c>
      <c r="W230" s="50" t="str">
        <f t="shared" si="12"/>
        <v>14114.6</v>
      </c>
    </row>
    <row r="231" ht="15.75" customHeight="1">
      <c r="A231" s="2">
        <v>213.0</v>
      </c>
      <c r="B231" s="51" t="str">
        <f>B230+angle_step</f>
        <v>299.531</v>
      </c>
      <c r="C231" s="57" t="str">
        <f t="shared" si="4"/>
        <v>176.4</v>
      </c>
      <c r="D231" s="57" t="str">
        <f t="shared" si="5"/>
        <v>36.5</v>
      </c>
      <c r="E231" s="45" t="str">
        <f>V1pk*COS(B231*PI()/180)</f>
        <v>167.02</v>
      </c>
      <c r="F231" s="45" t="str">
        <f>V1pk*SIN((B231)*PI()/180)</f>
        <v>-294.83</v>
      </c>
      <c r="G231" s="1"/>
      <c r="H231" s="45" t="str">
        <f>VnPk*COS(VnFrq/V1Frq*((B231+Vn_angle)*PI()/180))</f>
        <v>9.40</v>
      </c>
      <c r="I231" s="45" t="str">
        <f>VnPk*SIN(VnFrq/V1Frq*((B231+Vn_angle)*PI()/180))</f>
        <v>13.35</v>
      </c>
      <c r="K231" s="2" t="str">
        <f>IMREAL(IMDIV(COMPLEX(E231,F231,"j"),Z1_Lc))</f>
        <v>72.79643633</v>
      </c>
      <c r="L231" s="2" t="str">
        <f>IMAGINARY(IMDIV(COMPLEX(E231,F231,"j"),Z1_Lc))</f>
        <v>41.23867181</v>
      </c>
      <c r="M231" s="2" t="str">
        <f>IMREAL(IMDIV(COMPLEX(H231,I231,"j"),Zn_Lc))</f>
        <v>-36.26225803</v>
      </c>
      <c r="N231" s="2" t="str">
        <f>IMAGINARY(IMDIV(COMPLEX(H231,I231,"j"),Zn_Lc))</f>
        <v>25.53876353</v>
      </c>
      <c r="O231" s="45" t="str">
        <f>IMREAL(IMPRODUCT(COMPLEX(K231,L231,"j"),Z1_L))</f>
        <v>0.00</v>
      </c>
      <c r="P231" s="45" t="str">
        <f>IMREAL(IMPRODUCT(COMPLEX(M231,N231,"j"),Zn_L))</f>
        <v>0.00</v>
      </c>
      <c r="Q231" s="45" t="str">
        <f t="shared" si="6"/>
        <v>0.00</v>
      </c>
      <c r="R231" s="50" t="str">
        <f t="shared" si="7"/>
        <v>167.0</v>
      </c>
      <c r="S231" s="50" t="str">
        <f t="shared" si="8"/>
        <v>9.4</v>
      </c>
      <c r="T231" s="50" t="str">
        <f t="shared" si="9"/>
        <v>176.4</v>
      </c>
      <c r="V231" s="50" t="str">
        <f t="shared" si="10"/>
        <v>6445.3</v>
      </c>
      <c r="W231" s="50" t="str">
        <f t="shared" si="12"/>
        <v>11259.0</v>
      </c>
    </row>
    <row r="232" ht="15.75" customHeight="1">
      <c r="A232" s="2">
        <v>214.0</v>
      </c>
      <c r="B232" s="51" t="str">
        <f>B231+angle_step</f>
        <v>300.938</v>
      </c>
      <c r="C232" s="57" t="str">
        <f t="shared" si="4"/>
        <v>179.7</v>
      </c>
      <c r="D232" s="57" t="str">
        <f t="shared" si="5"/>
        <v>30.0</v>
      </c>
      <c r="E232" s="45" t="str">
        <f>V1pk*COS(B232*PI()/180)</f>
        <v>174.20</v>
      </c>
      <c r="F232" s="45" t="str">
        <f>V1pk*SIN((B232)*PI()/180)</f>
        <v>-290.64</v>
      </c>
      <c r="G232" s="1"/>
      <c r="H232" s="45" t="str">
        <f>VnPk*COS(VnFrq/V1Frq*((B232+Vn_angle)*PI()/180))</f>
        <v>5.50</v>
      </c>
      <c r="I232" s="45" t="str">
        <f>VnPk*SIN(VnFrq/V1Frq*((B232+Vn_angle)*PI()/180))</f>
        <v>15.38</v>
      </c>
      <c r="K232" s="2" t="str">
        <f>IMREAL(IMDIV(COMPLEX(E232,F232,"j"),Z1_Lc))</f>
        <v>71.76246374</v>
      </c>
      <c r="L232" s="2" t="str">
        <f>IMAGINARY(IMDIV(COMPLEX(E232,F232,"j"),Z1_Lc))</f>
        <v>43.01276547</v>
      </c>
      <c r="M232" s="2" t="str">
        <f>IMREAL(IMDIV(COMPLEX(H232,I232,"j"),Zn_Lc))</f>
        <v>-41.76021042</v>
      </c>
      <c r="N232" s="2" t="str">
        <f>IMAGINARY(IMDIV(COMPLEX(H232,I232,"j"),Zn_Lc))</f>
        <v>14.94204221</v>
      </c>
      <c r="O232" s="45" t="str">
        <f>IMREAL(IMPRODUCT(COMPLEX(K232,L232,"j"),Z1_L))</f>
        <v>0.00</v>
      </c>
      <c r="P232" s="45" t="str">
        <f>IMREAL(IMPRODUCT(COMPLEX(M232,N232,"j"),Zn_L))</f>
        <v>0.00</v>
      </c>
      <c r="Q232" s="45" t="str">
        <f t="shared" si="6"/>
        <v>0.00</v>
      </c>
      <c r="R232" s="50" t="str">
        <f t="shared" si="7"/>
        <v>174.2</v>
      </c>
      <c r="S232" s="50" t="str">
        <f t="shared" si="8"/>
        <v>5.5</v>
      </c>
      <c r="T232" s="50" t="str">
        <f t="shared" si="9"/>
        <v>179.7</v>
      </c>
      <c r="V232" s="50" t="str">
        <f t="shared" si="10"/>
        <v>5391.5</v>
      </c>
      <c r="W232" s="50" t="str">
        <f t="shared" si="12"/>
        <v>9181.1</v>
      </c>
    </row>
    <row r="233" ht="15.75" customHeight="1">
      <c r="A233" s="2">
        <v>215.0</v>
      </c>
      <c r="B233" s="51" t="str">
        <f>B232+angle_step</f>
        <v>302.344</v>
      </c>
      <c r="C233" s="57" t="str">
        <f t="shared" si="4"/>
        <v>182.5</v>
      </c>
      <c r="D233" s="57" t="str">
        <f t="shared" si="5"/>
        <v>26.5</v>
      </c>
      <c r="E233" s="45" t="str">
        <f>V1pk*COS(B233*PI()/180)</f>
        <v>181.28</v>
      </c>
      <c r="F233" s="45" t="str">
        <f>V1pk*SIN((B233)*PI()/180)</f>
        <v>-286.28</v>
      </c>
      <c r="G233" s="1"/>
      <c r="H233" s="45" t="str">
        <f>VnPk*COS(VnFrq/V1Frq*((B233+Vn_angle)*PI()/180))</f>
        <v>1.20</v>
      </c>
      <c r="I233" s="45" t="str">
        <f>VnPk*SIN(VnFrq/V1Frq*((B233+Vn_angle)*PI()/180))</f>
        <v>16.29</v>
      </c>
      <c r="K233" s="2" t="str">
        <f>IMREAL(IMDIV(COMPLEX(E233,F233,"j"),Z1_Lc))</f>
        <v>70.68526412</v>
      </c>
      <c r="L233" s="2" t="str">
        <f>IMAGINARY(IMDIV(COMPLEX(E233,F233,"j"),Z1_Lc))</f>
        <v>44.76094985</v>
      </c>
      <c r="M233" s="2" t="str">
        <f>IMREAL(IMDIV(COMPLEX(H233,I233,"j"),Zn_Lc))</f>
        <v>-44.23272459</v>
      </c>
      <c r="N233" s="2" t="str">
        <f>IMAGINARY(IMDIV(COMPLEX(H233,I233,"j"),Zn_Lc))</f>
        <v>3.262801784</v>
      </c>
      <c r="O233" s="45" t="str">
        <f>IMREAL(IMPRODUCT(COMPLEX(K233,L233,"j"),Z1_L))</f>
        <v>0.00</v>
      </c>
      <c r="P233" s="45" t="str">
        <f>IMREAL(IMPRODUCT(COMPLEX(M233,N233,"j"),Zn_L))</f>
        <v>0.00</v>
      </c>
      <c r="Q233" s="45" t="str">
        <f t="shared" si="6"/>
        <v>0.00</v>
      </c>
      <c r="R233" s="50" t="str">
        <f t="shared" si="7"/>
        <v>181.3</v>
      </c>
      <c r="S233" s="50" t="str">
        <f t="shared" si="8"/>
        <v>1.2</v>
      </c>
      <c r="T233" s="50" t="str">
        <f t="shared" si="9"/>
        <v>182.5</v>
      </c>
      <c r="V233" s="50" t="str">
        <f t="shared" si="10"/>
        <v>4827.1</v>
      </c>
      <c r="W233" s="50" t="str">
        <f t="shared" si="12"/>
        <v>8003.5</v>
      </c>
    </row>
    <row r="234" ht="15.75" customHeight="1">
      <c r="A234" s="2">
        <v>216.0</v>
      </c>
      <c r="B234" s="51" t="str">
        <f>B233+angle_step</f>
        <v>303.750</v>
      </c>
      <c r="C234" s="57" t="str">
        <f t="shared" si="4"/>
        <v>185.1</v>
      </c>
      <c r="D234" s="57" t="str">
        <f t="shared" si="5"/>
        <v>26.1</v>
      </c>
      <c r="E234" s="45" t="str">
        <f>V1pk*COS(B234*PI()/180)</f>
        <v>188.25</v>
      </c>
      <c r="F234" s="45" t="str">
        <f>V1pk*SIN((B234)*PI()/180)</f>
        <v>-281.74</v>
      </c>
      <c r="G234" s="1"/>
      <c r="H234" s="45" t="str">
        <f>VnPk*COS(VnFrq/V1Frq*((B234+Vn_angle)*PI()/180))</f>
        <v>-3.19</v>
      </c>
      <c r="I234" s="45" t="str">
        <f>VnPk*SIN(VnFrq/V1Frq*((B234+Vn_angle)*PI()/180))</f>
        <v>16.02</v>
      </c>
      <c r="K234" s="2" t="str">
        <f>IMREAL(IMDIV(COMPLEX(E234,F234,"j"),Z1_Lc))</f>
        <v>69.56548634</v>
      </c>
      <c r="L234" s="2" t="str">
        <f>IMAGINARY(IMDIV(COMPLEX(E234,F234,"j"),Z1_Lc))</f>
        <v>46.48217191</v>
      </c>
      <c r="M234" s="2" t="str">
        <f>IMREAL(IMDIV(COMPLEX(H234,I234,"j"),Zn_Lc))</f>
        <v>-43.50067214</v>
      </c>
      <c r="N234" s="2" t="str">
        <f>IMAGINARY(IMDIV(COMPLEX(H234,I234,"j"),Zn_Lc))</f>
        <v>-8.652821678</v>
      </c>
      <c r="O234" s="45" t="str">
        <f>IMREAL(IMPRODUCT(COMPLEX(K234,L234,"j"),Z1_L))</f>
        <v>0.00</v>
      </c>
      <c r="P234" s="45" t="str">
        <f>IMREAL(IMPRODUCT(COMPLEX(M234,N234,"j"),Zn_L))</f>
        <v>0.00</v>
      </c>
      <c r="Q234" s="45" t="str">
        <f t="shared" si="6"/>
        <v>0.00</v>
      </c>
      <c r="R234" s="50" t="str">
        <f t="shared" si="7"/>
        <v>188.3</v>
      </c>
      <c r="S234" s="50" t="str">
        <f t="shared" si="8"/>
        <v>-3.2</v>
      </c>
      <c r="T234" s="50" t="str">
        <f t="shared" si="9"/>
        <v>185.1</v>
      </c>
      <c r="V234" s="50" t="str">
        <f t="shared" si="10"/>
        <v>4823.7</v>
      </c>
      <c r="W234" s="50" t="str">
        <f t="shared" si="12"/>
        <v>7761.0</v>
      </c>
    </row>
    <row r="235" ht="15.75" customHeight="1">
      <c r="A235" s="2">
        <v>217.0</v>
      </c>
      <c r="B235" s="51" t="str">
        <f>B234+angle_step</f>
        <v>305.156</v>
      </c>
      <c r="C235" s="57" t="str">
        <f t="shared" si="4"/>
        <v>187.8</v>
      </c>
      <c r="D235" s="57" t="str">
        <f t="shared" si="5"/>
        <v>28.8</v>
      </c>
      <c r="E235" s="45" t="str">
        <f>V1pk*COS(B235*PI()/180)</f>
        <v>195.11</v>
      </c>
      <c r="F235" s="45" t="str">
        <f>V1pk*SIN((B235)*PI()/180)</f>
        <v>-277.04</v>
      </c>
      <c r="G235" s="1"/>
      <c r="H235" s="45" t="str">
        <f>VnPk*COS(VnFrq/V1Frq*((B235+Vn_angle)*PI()/180))</f>
        <v>-7.34</v>
      </c>
      <c r="I235" s="45" t="str">
        <f>VnPk*SIN(VnFrq/V1Frq*((B235+Vn_angle)*PI()/180))</f>
        <v>14.59</v>
      </c>
      <c r="K235" s="2" t="str">
        <f>IMREAL(IMDIV(COMPLEX(E235,F235,"j"),Z1_Lc))</f>
        <v>68.40380491</v>
      </c>
      <c r="L235" s="2" t="str">
        <f>IMAGINARY(IMDIV(COMPLEX(E235,F235,"j"),Z1_Lc))</f>
        <v>48.17539484</v>
      </c>
      <c r="M235" s="2" t="str">
        <f>IMREAL(IMDIV(COMPLEX(H235,I235,"j"),Zn_Lc))</f>
        <v>-39.61708873</v>
      </c>
      <c r="N235" s="2" t="str">
        <f>IMAGINARY(IMDIV(COMPLEX(H235,I235,"j"),Zn_Lc))</f>
        <v>-19.94156665</v>
      </c>
      <c r="O235" s="45" t="str">
        <f>IMREAL(IMPRODUCT(COMPLEX(K235,L235,"j"),Z1_L))</f>
        <v>0.00</v>
      </c>
      <c r="P235" s="45" t="str">
        <f>IMREAL(IMPRODUCT(COMPLEX(M235,N235,"j"),Zn_L))</f>
        <v>0.00</v>
      </c>
      <c r="Q235" s="45" t="str">
        <f t="shared" si="6"/>
        <v>0.00</v>
      </c>
      <c r="R235" s="50" t="str">
        <f t="shared" si="7"/>
        <v>195.1</v>
      </c>
      <c r="S235" s="50" t="str">
        <f t="shared" si="8"/>
        <v>-7.3</v>
      </c>
      <c r="T235" s="50" t="str">
        <f t="shared" si="9"/>
        <v>187.8</v>
      </c>
      <c r="V235" s="50" t="str">
        <f t="shared" si="10"/>
        <v>5405.2</v>
      </c>
      <c r="W235" s="50" t="str">
        <f t="shared" si="12"/>
        <v>8394.8</v>
      </c>
    </row>
    <row r="236" ht="15.75" customHeight="1">
      <c r="A236" s="2">
        <v>218.0</v>
      </c>
      <c r="B236" s="51" t="str">
        <f>B235+angle_step</f>
        <v>306.563</v>
      </c>
      <c r="C236" s="57" t="str">
        <f t="shared" si="4"/>
        <v>190.9</v>
      </c>
      <c r="D236" s="57" t="str">
        <f t="shared" si="5"/>
        <v>34.3</v>
      </c>
      <c r="E236" s="45" t="str">
        <f>V1pk*COS(B236*PI()/180)</f>
        <v>201.85</v>
      </c>
      <c r="F236" s="45" t="str">
        <f>V1pk*SIN((B236)*PI()/180)</f>
        <v>-272.16</v>
      </c>
      <c r="G236" s="1"/>
      <c r="H236" s="45" t="str">
        <f>VnPk*COS(VnFrq/V1Frq*((B236+Vn_angle)*PI()/180))</f>
        <v>-10.97</v>
      </c>
      <c r="I236" s="45" t="str">
        <f>VnPk*SIN(VnFrq/V1Frq*((B236+Vn_angle)*PI()/180))</f>
        <v>12.10</v>
      </c>
      <c r="K236" s="2" t="str">
        <f>IMREAL(IMDIV(COMPLEX(E236,F236,"j"),Z1_Lc))</f>
        <v>67.20091959</v>
      </c>
      <c r="L236" s="2" t="str">
        <f>IMAGINARY(IMDIV(COMPLEX(E236,F236,"j"),Z1_Lc))</f>
        <v>49.83959872</v>
      </c>
      <c r="M236" s="2" t="str">
        <f>IMREAL(IMDIV(COMPLEX(H236,I236,"j"),Zn_Lc))</f>
        <v>-32.86333168</v>
      </c>
      <c r="N236" s="2" t="str">
        <f>IMAGINARY(IMDIV(COMPLEX(H236,I236,"j"),Zn_Lc))</f>
        <v>-29.78558763</v>
      </c>
      <c r="O236" s="45" t="str">
        <f>IMREAL(IMPRODUCT(COMPLEX(K236,L236,"j"),Z1_L))</f>
        <v>0.00</v>
      </c>
      <c r="P236" s="45" t="str">
        <f>IMREAL(IMPRODUCT(COMPLEX(M236,N236,"j"),Zn_L))</f>
        <v>0.00</v>
      </c>
      <c r="Q236" s="45" t="str">
        <f t="shared" si="6"/>
        <v>0.00</v>
      </c>
      <c r="R236" s="50" t="str">
        <f t="shared" si="7"/>
        <v>201.9</v>
      </c>
      <c r="S236" s="50" t="str">
        <f t="shared" si="8"/>
        <v>-11.0</v>
      </c>
      <c r="T236" s="50" t="str">
        <f t="shared" si="9"/>
        <v>190.9</v>
      </c>
      <c r="V236" s="50" t="str">
        <f t="shared" si="10"/>
        <v>6554.5</v>
      </c>
      <c r="W236" s="50" t="str">
        <f t="shared" si="12"/>
        <v>9760.9</v>
      </c>
    </row>
    <row r="237" ht="15.75" customHeight="1">
      <c r="A237" s="2">
        <v>219.0</v>
      </c>
      <c r="B237" s="51" t="str">
        <f>B236+angle_step</f>
        <v>307.969</v>
      </c>
      <c r="C237" s="57" t="str">
        <f t="shared" si="4"/>
        <v>194.7</v>
      </c>
      <c r="D237" s="57" t="str">
        <f t="shared" si="5"/>
        <v>42.2</v>
      </c>
      <c r="E237" s="45" t="str">
        <f>V1pk*COS(B237*PI()/180)</f>
        <v>208.47</v>
      </c>
      <c r="F237" s="45" t="str">
        <f>V1pk*SIN((B237)*PI()/180)</f>
        <v>-267.13</v>
      </c>
      <c r="G237" s="1"/>
      <c r="H237" s="45" t="str">
        <f>VnPk*COS(VnFrq/V1Frq*((B237+Vn_angle)*PI()/180))</f>
        <v>-13.80</v>
      </c>
      <c r="I237" s="45" t="str">
        <f>VnPk*SIN(VnFrq/V1Frq*((B237+Vn_angle)*PI()/180))</f>
        <v>8.74</v>
      </c>
      <c r="K237" s="2" t="str">
        <f>IMREAL(IMDIV(COMPLEX(E237,F237,"j"),Z1_Lc))</f>
        <v>65.95755495</v>
      </c>
      <c r="L237" s="2" t="str">
        <f>IMAGINARY(IMDIV(COMPLEX(E237,F237,"j"),Z1_Lc))</f>
        <v>51.47378109</v>
      </c>
      <c r="M237" s="2" t="str">
        <f>IMREAL(IMDIV(COMPLEX(H237,I237,"j"),Zn_Lc))</f>
        <v>-23.72869631</v>
      </c>
      <c r="N237" s="2" t="str">
        <f>IMAGINARY(IMDIV(COMPLEX(H237,I237,"j"),Zn_Lc))</f>
        <v>-37.47170628</v>
      </c>
      <c r="O237" s="45" t="str">
        <f>IMREAL(IMPRODUCT(COMPLEX(K237,L237,"j"),Z1_L))</f>
        <v>0.00</v>
      </c>
      <c r="P237" s="45" t="str">
        <f>IMREAL(IMPRODUCT(COMPLEX(M237,N237,"j"),Zn_L))</f>
        <v>0.00</v>
      </c>
      <c r="Q237" s="45" t="str">
        <f t="shared" si="6"/>
        <v>0.00</v>
      </c>
      <c r="R237" s="50" t="str">
        <f t="shared" si="7"/>
        <v>208.5</v>
      </c>
      <c r="S237" s="50" t="str">
        <f t="shared" si="8"/>
        <v>-13.8</v>
      </c>
      <c r="T237" s="50" t="str">
        <f t="shared" si="9"/>
        <v>194.7</v>
      </c>
      <c r="V237" s="50" t="str">
        <f t="shared" si="10"/>
        <v>8220.8</v>
      </c>
      <c r="W237" s="50" t="str">
        <f t="shared" si="12"/>
        <v>11649.4</v>
      </c>
    </row>
    <row r="238" ht="15.75" customHeight="1">
      <c r="A238" s="2">
        <v>220.0</v>
      </c>
      <c r="B238" s="51" t="str">
        <f>B237+angle_step</f>
        <v>309.375</v>
      </c>
      <c r="C238" s="57" t="str">
        <f t="shared" si="4"/>
        <v>199.3</v>
      </c>
      <c r="D238" s="57" t="str">
        <f t="shared" si="5"/>
        <v>51.8</v>
      </c>
      <c r="E238" s="45" t="str">
        <f>V1pk*COS(B238*PI()/180)</f>
        <v>214.96</v>
      </c>
      <c r="F238" s="45" t="str">
        <f>V1pk*SIN((B238)*PI()/180)</f>
        <v>-261.93</v>
      </c>
      <c r="G238" s="1"/>
      <c r="H238" s="45" t="str">
        <f>VnPk*COS(VnFrq/V1Frq*((B238+Vn_angle)*PI()/180))</f>
        <v>-15.63</v>
      </c>
      <c r="I238" s="45" t="str">
        <f>VnPk*SIN(VnFrq/V1Frq*((B238+Vn_angle)*PI()/180))</f>
        <v>4.74</v>
      </c>
      <c r="K238" s="2" t="str">
        <f>IMREAL(IMDIV(COMPLEX(E238,F238,"j"),Z1_Lc))</f>
        <v>64.67445994</v>
      </c>
      <c r="L238" s="2" t="str">
        <f>IMAGINARY(IMDIV(COMPLEX(E238,F238,"j"),Z1_Lc))</f>
        <v>53.07695758</v>
      </c>
      <c r="M238" s="2" t="str">
        <f>IMREAL(IMDIV(COMPLEX(H238,I238,"j"),Zn_Lc))</f>
        <v>-12.87496746</v>
      </c>
      <c r="N238" s="2" t="str">
        <f>IMAGINARY(IMDIV(COMPLEX(H238,I238,"j"),Zn_Lc))</f>
        <v>-42.44307968</v>
      </c>
      <c r="O238" s="45" t="str">
        <f>IMREAL(IMPRODUCT(COMPLEX(K238,L238,"j"),Z1_L))</f>
        <v>0.00</v>
      </c>
      <c r="P238" s="45" t="str">
        <f>IMREAL(IMPRODUCT(COMPLEX(M238,N238,"j"),Zn_L))</f>
        <v>0.00</v>
      </c>
      <c r="Q238" s="45" t="str">
        <f t="shared" si="6"/>
        <v>0.00</v>
      </c>
      <c r="R238" s="50" t="str">
        <f t="shared" si="7"/>
        <v>215.0</v>
      </c>
      <c r="S238" s="50" t="str">
        <f t="shared" si="8"/>
        <v>-15.6</v>
      </c>
      <c r="T238" s="50" t="str">
        <f t="shared" si="9"/>
        <v>199.3</v>
      </c>
      <c r="V238" s="50" t="str">
        <f t="shared" si="10"/>
        <v>10325.4</v>
      </c>
      <c r="W238" s="50" t="str">
        <f t="shared" si="12"/>
        <v>13813.5</v>
      </c>
    </row>
    <row r="239" ht="15.75" customHeight="1">
      <c r="A239" s="2">
        <v>221.0</v>
      </c>
      <c r="B239" s="51" t="str">
        <f>B238+angle_step</f>
        <v>310.781</v>
      </c>
      <c r="C239" s="57" t="str">
        <f t="shared" si="4"/>
        <v>205.0</v>
      </c>
      <c r="D239" s="57" t="str">
        <f t="shared" si="5"/>
        <v>62.3</v>
      </c>
      <c r="E239" s="45" t="str">
        <f>V1pk*COS(B239*PI()/180)</f>
        <v>221.33</v>
      </c>
      <c r="F239" s="45" t="str">
        <f>V1pk*SIN((B239)*PI()/180)</f>
        <v>-256.58</v>
      </c>
      <c r="G239" s="1"/>
      <c r="H239" s="45" t="str">
        <f>VnPk*COS(VnFrq/V1Frq*((B239+Vn_angle)*PI()/180))</f>
        <v>-16.33</v>
      </c>
      <c r="I239" s="45" t="str">
        <f>VnPk*SIN(VnFrq/V1Frq*((B239+Vn_angle)*PI()/180))</f>
        <v>0.40</v>
      </c>
      <c r="K239" s="2" t="str">
        <f>IMREAL(IMDIV(COMPLEX(E239,F239,"j"),Z1_Lc))</f>
        <v>63.35240746</v>
      </c>
      <c r="L239" s="2" t="str">
        <f>IMAGINARY(IMDIV(COMPLEX(E239,F239,"j"),Z1_Lc))</f>
        <v>54.6481625</v>
      </c>
      <c r="M239" s="2" t="str">
        <f>IMREAL(IMDIV(COMPLEX(H239,I239,"j"),Zn_Lc))</f>
        <v>-1.088474672</v>
      </c>
      <c r="N239" s="2" t="str">
        <f>IMAGINARY(IMDIV(COMPLEX(H239,I239,"j"),Zn_Lc))</f>
        <v>-44.33954243</v>
      </c>
      <c r="O239" s="45" t="str">
        <f>IMREAL(IMPRODUCT(COMPLEX(K239,L239,"j"),Z1_L))</f>
        <v>0.00</v>
      </c>
      <c r="P239" s="45" t="str">
        <f>IMREAL(IMPRODUCT(COMPLEX(M239,N239,"j"),Zn_L))</f>
        <v>0.00</v>
      </c>
      <c r="Q239" s="45" t="str">
        <f t="shared" si="6"/>
        <v>0.00</v>
      </c>
      <c r="R239" s="50" t="str">
        <f t="shared" si="7"/>
        <v>221.3</v>
      </c>
      <c r="S239" s="50" t="str">
        <f t="shared" si="8"/>
        <v>-16.3</v>
      </c>
      <c r="T239" s="50" t="str">
        <f t="shared" si="9"/>
        <v>205.0</v>
      </c>
      <c r="V239" s="50" t="str">
        <f t="shared" si="10"/>
        <v>12764.1</v>
      </c>
      <c r="W239" s="50" t="str">
        <f t="shared" si="12"/>
        <v>16000.5</v>
      </c>
    </row>
    <row r="240" ht="15.75" customHeight="1">
      <c r="A240" s="2">
        <v>222.0</v>
      </c>
      <c r="B240" s="51" t="str">
        <f>B239+angle_step</f>
        <v>312.188</v>
      </c>
      <c r="C240" s="57" t="str">
        <f t="shared" si="4"/>
        <v>211.7</v>
      </c>
      <c r="D240" s="57" t="str">
        <f t="shared" si="5"/>
        <v>72.8</v>
      </c>
      <c r="E240" s="45" t="str">
        <f>V1pk*COS(B240*PI()/180)</f>
        <v>227.56</v>
      </c>
      <c r="F240" s="45" t="str">
        <f>V1pk*SIN((B240)*PI()/180)</f>
        <v>-251.07</v>
      </c>
      <c r="G240" s="1"/>
      <c r="H240" s="45" t="str">
        <f>VnPk*COS(VnFrq/V1Frq*((B240+Vn_angle)*PI()/180))</f>
        <v>-15.84</v>
      </c>
      <c r="I240" s="45" t="str">
        <f>VnPk*SIN(VnFrq/V1Frq*((B240+Vn_angle)*PI()/180))</f>
        <v>-3.97</v>
      </c>
      <c r="K240" s="2" t="str">
        <f>IMREAL(IMDIV(COMPLEX(E240,F240,"j"),Z1_Lc))</f>
        <v>61.99219385</v>
      </c>
      <c r="L240" s="2" t="str">
        <f>IMAGINARY(IMDIV(COMPLEX(E240,F240,"j"),Z1_Lc))</f>
        <v>56.1864494</v>
      </c>
      <c r="M240" s="2" t="str">
        <f>IMREAL(IMDIV(COMPLEX(H240,I240,"j"),Zn_Lc))</f>
        <v>10.77687579</v>
      </c>
      <c r="N240" s="2" t="str">
        <f>IMAGINARY(IMDIV(COMPLEX(H240,I240,"j"),Zn_Lc))</f>
        <v>-43.02369984</v>
      </c>
      <c r="O240" s="45" t="str">
        <f>IMREAL(IMPRODUCT(COMPLEX(K240,L240,"j"),Z1_L))</f>
        <v>0.00</v>
      </c>
      <c r="P240" s="45" t="str">
        <f>IMREAL(IMPRODUCT(COMPLEX(M240,N240,"j"),Zn_L))</f>
        <v>0.00</v>
      </c>
      <c r="Q240" s="45" t="str">
        <f t="shared" si="6"/>
        <v>0.00</v>
      </c>
      <c r="R240" s="50" t="str">
        <f t="shared" si="7"/>
        <v>227.6</v>
      </c>
      <c r="S240" s="50" t="str">
        <f t="shared" si="8"/>
        <v>-15.8</v>
      </c>
      <c r="T240" s="50" t="str">
        <f t="shared" si="9"/>
        <v>211.7</v>
      </c>
      <c r="V240" s="50" t="str">
        <f t="shared" si="10"/>
        <v>15406.3</v>
      </c>
      <c r="W240" s="50" t="str">
        <f t="shared" si="12"/>
        <v>17981.3</v>
      </c>
    </row>
    <row r="241" ht="15.75" customHeight="1">
      <c r="A241" s="2">
        <v>223.0</v>
      </c>
      <c r="B241" s="51" t="str">
        <f>B240+angle_step</f>
        <v>313.594</v>
      </c>
      <c r="C241" s="57" t="str">
        <f t="shared" si="4"/>
        <v>219.4</v>
      </c>
      <c r="D241" s="57" t="str">
        <f t="shared" si="5"/>
        <v>82.5</v>
      </c>
      <c r="E241" s="45" t="str">
        <f>V1pk*COS(B241*PI()/180)</f>
        <v>233.65</v>
      </c>
      <c r="F241" s="45" t="str">
        <f>V1pk*SIN((B241)*PI()/180)</f>
        <v>-245.41</v>
      </c>
      <c r="G241" s="1"/>
      <c r="H241" s="45" t="str">
        <f>VnPk*COS(VnFrq/V1Frq*((B241+Vn_angle)*PI()/180))</f>
        <v>-14.21</v>
      </c>
      <c r="I241" s="45" t="str">
        <f>VnPk*SIN(VnFrq/V1Frq*((B241+Vn_angle)*PI()/180))</f>
        <v>-8.05</v>
      </c>
      <c r="K241" s="2" t="str">
        <f>IMREAL(IMDIV(COMPLEX(E241,F241,"j"),Z1_Lc))</f>
        <v>60.59463847</v>
      </c>
      <c r="L241" s="2" t="str">
        <f>IMAGINARY(IMDIV(COMPLEX(E241,F241,"j"),Z1_Lc))</f>
        <v>57.69089169</v>
      </c>
      <c r="M241" s="2" t="str">
        <f>IMREAL(IMDIV(COMPLEX(H241,I241,"j"),Zn_Lc))</f>
        <v>21.86146457</v>
      </c>
      <c r="N241" s="2" t="str">
        <f>IMAGINARY(IMDIV(COMPLEX(H241,I241,"j"),Zn_Lc))</f>
        <v>-38.59088191</v>
      </c>
      <c r="O241" s="45" t="str">
        <f>IMREAL(IMPRODUCT(COMPLEX(K241,L241,"j"),Z1_L))</f>
        <v>0.00</v>
      </c>
      <c r="P241" s="45" t="str">
        <f>IMREAL(IMPRODUCT(COMPLEX(M241,N241,"j"),Zn_L))</f>
        <v>0.00</v>
      </c>
      <c r="Q241" s="45" t="str">
        <f t="shared" si="6"/>
        <v>0.00</v>
      </c>
      <c r="R241" s="50" t="str">
        <f t="shared" si="7"/>
        <v>233.6</v>
      </c>
      <c r="S241" s="50" t="str">
        <f t="shared" si="8"/>
        <v>-14.2</v>
      </c>
      <c r="T241" s="50" t="str">
        <f t="shared" si="9"/>
        <v>219.4</v>
      </c>
      <c r="V241" s="50" t="str">
        <f t="shared" si="10"/>
        <v>18094.1</v>
      </c>
      <c r="W241" s="50" t="str">
        <f t="shared" si="12"/>
        <v>19571.7</v>
      </c>
    </row>
    <row r="242" ht="15.75" customHeight="1">
      <c r="A242" s="2">
        <v>224.0</v>
      </c>
      <c r="B242" s="51" t="str">
        <f>B241+angle_step</f>
        <v>315.000</v>
      </c>
      <c r="C242" s="57" t="str">
        <f t="shared" si="4"/>
        <v>228.1</v>
      </c>
      <c r="D242" s="57" t="str">
        <f t="shared" si="5"/>
        <v>90.5</v>
      </c>
      <c r="E242" s="45" t="str">
        <f>V1pk*COS(B242*PI()/180)</f>
        <v>239.60</v>
      </c>
      <c r="F242" s="45" t="str">
        <f>V1pk*SIN((B242)*PI()/180)</f>
        <v>-239.60</v>
      </c>
      <c r="G242" s="1"/>
      <c r="H242" s="45" t="str">
        <f>VnPk*COS(VnFrq/V1Frq*((B242+Vn_angle)*PI()/180))</f>
        <v>-11.55</v>
      </c>
      <c r="I242" s="45" t="str">
        <f>VnPk*SIN(VnFrq/V1Frq*((B242+Vn_angle)*PI()/180))</f>
        <v>-11.55</v>
      </c>
      <c r="K242" s="2" t="str">
        <f>IMREAL(IMDIV(COMPLEX(E242,F242,"j"),Z1_Lc))</f>
        <v>59.16058314</v>
      </c>
      <c r="L242" s="2" t="str">
        <f>IMAGINARY(IMDIV(COMPLEX(E242,F242,"j"),Z1_Lc))</f>
        <v>59.16058314</v>
      </c>
      <c r="M242" s="2" t="str">
        <f>IMREAL(IMDIV(COMPLEX(H242,I242,"j"),Zn_Lc))</f>
        <v>31.36223684</v>
      </c>
      <c r="N242" s="2" t="str">
        <f>IMAGINARY(IMDIV(COMPLEX(H242,I242,"j"),Zn_Lc))</f>
        <v>-31.36223684</v>
      </c>
      <c r="O242" s="45" t="str">
        <f>IMREAL(IMPRODUCT(COMPLEX(K242,L242,"j"),Z1_L))</f>
        <v>0.00</v>
      </c>
      <c r="P242" s="45" t="str">
        <f>IMREAL(IMPRODUCT(COMPLEX(M242,N242,"j"),Zn_L))</f>
        <v>0.00</v>
      </c>
      <c r="Q242" s="45" t="str">
        <f t="shared" si="6"/>
        <v>0.00</v>
      </c>
      <c r="R242" s="50" t="str">
        <f t="shared" si="7"/>
        <v>239.6</v>
      </c>
      <c r="S242" s="50" t="str">
        <f t="shared" si="8"/>
        <v>-11.5</v>
      </c>
      <c r="T242" s="50" t="str">
        <f t="shared" si="9"/>
        <v>228.1</v>
      </c>
      <c r="V242" s="50" t="str">
        <f t="shared" si="10"/>
        <v>20644.0</v>
      </c>
      <c r="W242" s="50" t="str">
        <f t="shared" si="12"/>
        <v>20644.0</v>
      </c>
    </row>
    <row r="243" ht="15.75" customHeight="1">
      <c r="A243" s="2">
        <v>225.0</v>
      </c>
      <c r="B243" s="51" t="str">
        <f>B242+angle_step</f>
        <v>316.406</v>
      </c>
      <c r="C243" s="57" t="str">
        <f t="shared" si="4"/>
        <v>237.4</v>
      </c>
      <c r="D243" s="57" t="str">
        <f t="shared" si="5"/>
        <v>96.3</v>
      </c>
      <c r="E243" s="45" t="str">
        <f>V1pk*COS(B243*PI()/180)</f>
        <v>245.41</v>
      </c>
      <c r="F243" s="45" t="str">
        <f>V1pk*SIN((B243)*PI()/180)</f>
        <v>-233.65</v>
      </c>
      <c r="G243" s="1"/>
      <c r="H243" s="45" t="str">
        <f>VnPk*COS(VnFrq/V1Frq*((B243+Vn_angle)*PI()/180))</f>
        <v>-8.05</v>
      </c>
      <c r="I243" s="45" t="str">
        <f>VnPk*SIN(VnFrq/V1Frq*((B243+Vn_angle)*PI()/180))</f>
        <v>-14.21</v>
      </c>
      <c r="K243" s="2" t="str">
        <f>IMREAL(IMDIV(COMPLEX(E243,F243,"j"),Z1_Lc))</f>
        <v>57.69089169</v>
      </c>
      <c r="L243" s="2" t="str">
        <f>IMAGINARY(IMDIV(COMPLEX(E243,F243,"j"),Z1_Lc))</f>
        <v>60.59463847</v>
      </c>
      <c r="M243" s="2" t="str">
        <f>IMREAL(IMDIV(COMPLEX(H243,I243,"j"),Zn_Lc))</f>
        <v>38.59088191</v>
      </c>
      <c r="N243" s="2" t="str">
        <f>IMAGINARY(IMDIV(COMPLEX(H243,I243,"j"),Zn_Lc))</f>
        <v>-21.86146457</v>
      </c>
      <c r="O243" s="45" t="str">
        <f>IMREAL(IMPRODUCT(COMPLEX(K243,L243,"j"),Z1_L))</f>
        <v>0.00</v>
      </c>
      <c r="P243" s="45" t="str">
        <f>IMREAL(IMPRODUCT(COMPLEX(M243,N243,"j"),Zn_L))</f>
        <v>0.00</v>
      </c>
      <c r="Q243" s="45" t="str">
        <f t="shared" si="6"/>
        <v>0.00</v>
      </c>
      <c r="R243" s="50" t="str">
        <f t="shared" si="7"/>
        <v>245.4</v>
      </c>
      <c r="S243" s="50" t="str">
        <f t="shared" si="8"/>
        <v>-8.0</v>
      </c>
      <c r="T243" s="50" t="str">
        <f t="shared" si="9"/>
        <v>237.4</v>
      </c>
      <c r="V243" s="50" t="str">
        <f t="shared" si="10"/>
        <v>22853.4</v>
      </c>
      <c r="W243" s="50" t="str">
        <f t="shared" si="12"/>
        <v>21128.0</v>
      </c>
    </row>
    <row r="244" ht="15.75" customHeight="1">
      <c r="A244" s="2">
        <v>226.0</v>
      </c>
      <c r="B244" s="51" t="str">
        <f>B243+angle_step</f>
        <v>317.813</v>
      </c>
      <c r="C244" s="57" t="str">
        <f t="shared" si="4"/>
        <v>247.1</v>
      </c>
      <c r="D244" s="57" t="str">
        <f t="shared" si="5"/>
        <v>99.2</v>
      </c>
      <c r="E244" s="45" t="str">
        <f>V1pk*COS(B244*PI()/180)</f>
        <v>251.07</v>
      </c>
      <c r="F244" s="45" t="str">
        <f>V1pk*SIN((B244)*PI()/180)</f>
        <v>-227.56</v>
      </c>
      <c r="G244" s="1"/>
      <c r="H244" s="45" t="str">
        <f>VnPk*COS(VnFrq/V1Frq*((B244+Vn_angle)*PI()/180))</f>
        <v>-3.97</v>
      </c>
      <c r="I244" s="45" t="str">
        <f>VnPk*SIN(VnFrq/V1Frq*((B244+Vn_angle)*PI()/180))</f>
        <v>-15.84</v>
      </c>
      <c r="K244" s="2" t="str">
        <f>IMREAL(IMDIV(COMPLEX(E244,F244,"j"),Z1_Lc))</f>
        <v>56.1864494</v>
      </c>
      <c r="L244" s="2" t="str">
        <f>IMAGINARY(IMDIV(COMPLEX(E244,F244,"j"),Z1_Lc))</f>
        <v>61.99219385</v>
      </c>
      <c r="M244" s="2" t="str">
        <f>IMREAL(IMDIV(COMPLEX(H244,I244,"j"),Zn_Lc))</f>
        <v>43.02369984</v>
      </c>
      <c r="N244" s="2" t="str">
        <f>IMAGINARY(IMDIV(COMPLEX(H244,I244,"j"),Zn_Lc))</f>
        <v>-10.77687579</v>
      </c>
      <c r="O244" s="45" t="str">
        <f>IMREAL(IMPRODUCT(COMPLEX(K244,L244,"j"),Z1_L))</f>
        <v>0.00</v>
      </c>
      <c r="P244" s="45" t="str">
        <f>IMREAL(IMPRODUCT(COMPLEX(M244,N244,"j"),Zn_L))</f>
        <v>0.00</v>
      </c>
      <c r="Q244" s="45" t="str">
        <f t="shared" si="6"/>
        <v>0.00</v>
      </c>
      <c r="R244" s="50" t="str">
        <f t="shared" si="7"/>
        <v>251.1</v>
      </c>
      <c r="S244" s="50" t="str">
        <f t="shared" si="8"/>
        <v>-4.0</v>
      </c>
      <c r="T244" s="50" t="str">
        <f t="shared" si="9"/>
        <v>247.1</v>
      </c>
      <c r="V244" s="50" t="str">
        <f t="shared" si="10"/>
        <v>24514.9</v>
      </c>
      <c r="W244" s="50" t="str">
        <f t="shared" si="12"/>
        <v>21004.2</v>
      </c>
    </row>
    <row r="245" ht="15.75" customHeight="1">
      <c r="A245" s="2">
        <v>227.0</v>
      </c>
      <c r="B245" s="51" t="str">
        <f>B244+angle_step</f>
        <v>319.219</v>
      </c>
      <c r="C245" s="57" t="str">
        <f t="shared" si="4"/>
        <v>257.0</v>
      </c>
      <c r="D245" s="57" t="str">
        <f t="shared" si="5"/>
        <v>99.0</v>
      </c>
      <c r="E245" s="45" t="str">
        <f>V1pk*COS(B245*PI()/180)</f>
        <v>256.58</v>
      </c>
      <c r="F245" s="45" t="str">
        <f>V1pk*SIN((B245)*PI()/180)</f>
        <v>-221.33</v>
      </c>
      <c r="G245" s="1"/>
      <c r="H245" s="45" t="str">
        <f>VnPk*COS(VnFrq/V1Frq*((B245+Vn_angle)*PI()/180))</f>
        <v>0.40</v>
      </c>
      <c r="I245" s="45" t="str">
        <f>VnPk*SIN(VnFrq/V1Frq*((B245+Vn_angle)*PI()/180))</f>
        <v>-16.33</v>
      </c>
      <c r="K245" s="2" t="str">
        <f>IMREAL(IMDIV(COMPLEX(E245,F245,"j"),Z1_Lc))</f>
        <v>54.6481625</v>
      </c>
      <c r="L245" s="2" t="str">
        <f>IMAGINARY(IMDIV(COMPLEX(E245,F245,"j"),Z1_Lc))</f>
        <v>63.35240746</v>
      </c>
      <c r="M245" s="2" t="str">
        <f>IMREAL(IMDIV(COMPLEX(H245,I245,"j"),Zn_Lc))</f>
        <v>44.33954243</v>
      </c>
      <c r="N245" s="2" t="str">
        <f>IMAGINARY(IMDIV(COMPLEX(H245,I245,"j"),Zn_Lc))</f>
        <v>1.088474672</v>
      </c>
      <c r="O245" s="45" t="str">
        <f>IMREAL(IMPRODUCT(COMPLEX(K245,L245,"j"),Z1_L))</f>
        <v>0.00</v>
      </c>
      <c r="P245" s="45" t="str">
        <f>IMREAL(IMPRODUCT(COMPLEX(M245,N245,"j"),Zn_L))</f>
        <v>0.00</v>
      </c>
      <c r="Q245" s="45" t="str">
        <f t="shared" si="6"/>
        <v>0.00</v>
      </c>
      <c r="R245" s="50" t="str">
        <f t="shared" si="7"/>
        <v>256.6</v>
      </c>
      <c r="S245" s="50" t="str">
        <f t="shared" si="8"/>
        <v>0.4</v>
      </c>
      <c r="T245" s="50" t="str">
        <f t="shared" si="9"/>
        <v>257.0</v>
      </c>
      <c r="V245" s="50" t="str">
        <f t="shared" si="10"/>
        <v>25437.7</v>
      </c>
      <c r="W245" s="50" t="str">
        <f t="shared" si="12"/>
        <v>20292.5</v>
      </c>
    </row>
    <row r="246" ht="15.75" customHeight="1">
      <c r="A246" s="2">
        <v>228.0</v>
      </c>
      <c r="B246" s="51" t="str">
        <f>B245+angle_step</f>
        <v>320.625</v>
      </c>
      <c r="C246" s="57" t="str">
        <f t="shared" si="4"/>
        <v>266.7</v>
      </c>
      <c r="D246" s="57" t="str">
        <f t="shared" si="5"/>
        <v>95.5</v>
      </c>
      <c r="E246" s="45" t="str">
        <f>V1pk*COS(B246*PI()/180)</f>
        <v>261.93</v>
      </c>
      <c r="F246" s="45" t="str">
        <f>V1pk*SIN((B246)*PI()/180)</f>
        <v>-214.96</v>
      </c>
      <c r="G246" s="1"/>
      <c r="H246" s="45" t="str">
        <f>VnPk*COS(VnFrq/V1Frq*((B246+Vn_angle)*PI()/180))</f>
        <v>4.74</v>
      </c>
      <c r="I246" s="45" t="str">
        <f>VnPk*SIN(VnFrq/V1Frq*((B246+Vn_angle)*PI()/180))</f>
        <v>-15.63</v>
      </c>
      <c r="K246" s="2" t="str">
        <f>IMREAL(IMDIV(COMPLEX(E246,F246,"j"),Z1_Lc))</f>
        <v>53.07695758</v>
      </c>
      <c r="L246" s="2" t="str">
        <f>IMAGINARY(IMDIV(COMPLEX(E246,F246,"j"),Z1_Lc))</f>
        <v>64.67445994</v>
      </c>
      <c r="M246" s="2" t="str">
        <f>IMREAL(IMDIV(COMPLEX(H246,I246,"j"),Zn_Lc))</f>
        <v>42.44307968</v>
      </c>
      <c r="N246" s="2" t="str">
        <f>IMAGINARY(IMDIV(COMPLEX(H246,I246,"j"),Zn_Lc))</f>
        <v>12.87496746</v>
      </c>
      <c r="O246" s="45" t="str">
        <f>IMREAL(IMPRODUCT(COMPLEX(K246,L246,"j"),Z1_L))</f>
        <v>0.00</v>
      </c>
      <c r="P246" s="45" t="str">
        <f>IMREAL(IMPRODUCT(COMPLEX(M246,N246,"j"),Zn_L))</f>
        <v>0.00</v>
      </c>
      <c r="Q246" s="45" t="str">
        <f t="shared" si="6"/>
        <v>0.00</v>
      </c>
      <c r="R246" s="50" t="str">
        <f t="shared" si="7"/>
        <v>261.9</v>
      </c>
      <c r="S246" s="50" t="str">
        <f t="shared" si="8"/>
        <v>4.7</v>
      </c>
      <c r="T246" s="50" t="str">
        <f t="shared" si="9"/>
        <v>266.7</v>
      </c>
      <c r="V246" s="50" t="str">
        <f t="shared" si="10"/>
        <v>25472.5</v>
      </c>
      <c r="W246" s="50" t="str">
        <f t="shared" si="12"/>
        <v>19040.5</v>
      </c>
    </row>
    <row r="247" ht="15.75" customHeight="1">
      <c r="A247" s="2">
        <v>229.0</v>
      </c>
      <c r="B247" s="51" t="str">
        <f>B246+angle_step</f>
        <v>322.031</v>
      </c>
      <c r="C247" s="57" t="str">
        <f t="shared" si="4"/>
        <v>275.9</v>
      </c>
      <c r="D247" s="57" t="str">
        <f t="shared" si="5"/>
        <v>88.9</v>
      </c>
      <c r="E247" s="45" t="str">
        <f>V1pk*COS(B247*PI()/180)</f>
        <v>267.13</v>
      </c>
      <c r="F247" s="45" t="str">
        <f>V1pk*SIN((B247)*PI()/180)</f>
        <v>-208.47</v>
      </c>
      <c r="G247" s="1"/>
      <c r="H247" s="45" t="str">
        <f>VnPk*COS(VnFrq/V1Frq*((B247+Vn_angle)*PI()/180))</f>
        <v>8.74</v>
      </c>
      <c r="I247" s="45" t="str">
        <f>VnPk*SIN(VnFrq/V1Frq*((B247+Vn_angle)*PI()/180))</f>
        <v>-13.80</v>
      </c>
      <c r="K247" s="2" t="str">
        <f>IMREAL(IMDIV(COMPLEX(E247,F247,"j"),Z1_Lc))</f>
        <v>51.47378109</v>
      </c>
      <c r="L247" s="2" t="str">
        <f>IMAGINARY(IMDIV(COMPLEX(E247,F247,"j"),Z1_Lc))</f>
        <v>65.95755495</v>
      </c>
      <c r="M247" s="2" t="str">
        <f>IMREAL(IMDIV(COMPLEX(H247,I247,"j"),Zn_Lc))</f>
        <v>37.47170628</v>
      </c>
      <c r="N247" s="2" t="str">
        <f>IMAGINARY(IMDIV(COMPLEX(H247,I247,"j"),Zn_Lc))</f>
        <v>23.72869631</v>
      </c>
      <c r="O247" s="45" t="str">
        <f>IMREAL(IMPRODUCT(COMPLEX(K247,L247,"j"),Z1_L))</f>
        <v>0.00</v>
      </c>
      <c r="P247" s="45" t="str">
        <f>IMREAL(IMPRODUCT(COMPLEX(M247,N247,"j"),Zn_L))</f>
        <v>0.00</v>
      </c>
      <c r="Q247" s="45" t="str">
        <f t="shared" si="6"/>
        <v>0.00</v>
      </c>
      <c r="R247" s="50" t="str">
        <f t="shared" si="7"/>
        <v>267.1</v>
      </c>
      <c r="S247" s="50" t="str">
        <f t="shared" si="8"/>
        <v>8.7</v>
      </c>
      <c r="T247" s="50" t="str">
        <f t="shared" si="9"/>
        <v>275.9</v>
      </c>
      <c r="V247" s="50" t="str">
        <f t="shared" si="10"/>
        <v>24536.9</v>
      </c>
      <c r="W247" s="50" t="str">
        <f t="shared" si="12"/>
        <v>17315.2</v>
      </c>
    </row>
    <row r="248" ht="15.75" customHeight="1">
      <c r="A248" s="2">
        <v>230.0</v>
      </c>
      <c r="B248" s="51" t="str">
        <f>B247+angle_step</f>
        <v>323.438</v>
      </c>
      <c r="C248" s="57" t="str">
        <f t="shared" si="4"/>
        <v>284.3</v>
      </c>
      <c r="D248" s="57" t="str">
        <f t="shared" si="5"/>
        <v>79.6</v>
      </c>
      <c r="E248" s="45" t="str">
        <f>V1pk*COS(B248*PI()/180)</f>
        <v>272.16</v>
      </c>
      <c r="F248" s="45" t="str">
        <f>V1pk*SIN((B248)*PI()/180)</f>
        <v>-201.85</v>
      </c>
      <c r="G248" s="1"/>
      <c r="H248" s="45" t="str">
        <f>VnPk*COS(VnFrq/V1Frq*((B248+Vn_angle)*PI()/180))</f>
        <v>12.10</v>
      </c>
      <c r="I248" s="45" t="str">
        <f>VnPk*SIN(VnFrq/V1Frq*((B248+Vn_angle)*PI()/180))</f>
        <v>-10.97</v>
      </c>
      <c r="K248" s="2" t="str">
        <f>IMREAL(IMDIV(COMPLEX(E248,F248,"j"),Z1_Lc))</f>
        <v>49.83959872</v>
      </c>
      <c r="L248" s="2" t="str">
        <f>IMAGINARY(IMDIV(COMPLEX(E248,F248,"j"),Z1_Lc))</f>
        <v>67.20091959</v>
      </c>
      <c r="M248" s="2" t="str">
        <f>IMREAL(IMDIV(COMPLEX(H248,I248,"j"),Zn_Lc))</f>
        <v>29.78558763</v>
      </c>
      <c r="N248" s="2" t="str">
        <f>IMAGINARY(IMDIV(COMPLEX(H248,I248,"j"),Zn_Lc))</f>
        <v>32.86333168</v>
      </c>
      <c r="O248" s="45" t="str">
        <f>IMREAL(IMPRODUCT(COMPLEX(K248,L248,"j"),Z1_L))</f>
        <v>0.00</v>
      </c>
      <c r="P248" s="45" t="str">
        <f>IMREAL(IMPRODUCT(COMPLEX(M248,N248,"j"),Zn_L))</f>
        <v>0.00</v>
      </c>
      <c r="Q248" s="45" t="str">
        <f t="shared" si="6"/>
        <v>0.00</v>
      </c>
      <c r="R248" s="50" t="str">
        <f t="shared" si="7"/>
        <v>272.2</v>
      </c>
      <c r="S248" s="50" t="str">
        <f t="shared" si="8"/>
        <v>12.1</v>
      </c>
      <c r="T248" s="50" t="str">
        <f t="shared" si="9"/>
        <v>284.3</v>
      </c>
      <c r="V248" s="50" t="str">
        <f t="shared" si="10"/>
        <v>22634.5</v>
      </c>
      <c r="W248" s="50" t="str">
        <f t="shared" si="12"/>
        <v>15199.2</v>
      </c>
    </row>
    <row r="249" ht="15.75" customHeight="1">
      <c r="A249" s="2">
        <v>231.0</v>
      </c>
      <c r="B249" s="51" t="str">
        <f>B248+angle_step</f>
        <v>324.844</v>
      </c>
      <c r="C249" s="57" t="str">
        <f t="shared" si="4"/>
        <v>291.6</v>
      </c>
      <c r="D249" s="57" t="str">
        <f t="shared" si="5"/>
        <v>68.1</v>
      </c>
      <c r="E249" s="45" t="str">
        <f>V1pk*COS(B249*PI()/180)</f>
        <v>277.04</v>
      </c>
      <c r="F249" s="45" t="str">
        <f>V1pk*SIN((B249)*PI()/180)</f>
        <v>-195.11</v>
      </c>
      <c r="G249" s="1"/>
      <c r="H249" s="45" t="str">
        <f>VnPk*COS(VnFrq/V1Frq*((B249+Vn_angle)*PI()/180))</f>
        <v>14.59</v>
      </c>
      <c r="I249" s="45" t="str">
        <f>VnPk*SIN(VnFrq/V1Frq*((B249+Vn_angle)*PI()/180))</f>
        <v>-7.34</v>
      </c>
      <c r="K249" s="2" t="str">
        <f>IMREAL(IMDIV(COMPLEX(E249,F249,"j"),Z1_Lc))</f>
        <v>48.17539484</v>
      </c>
      <c r="L249" s="2" t="str">
        <f>IMAGINARY(IMDIV(COMPLEX(E249,F249,"j"),Z1_Lc))</f>
        <v>68.40380491</v>
      </c>
      <c r="M249" s="2" t="str">
        <f>IMREAL(IMDIV(COMPLEX(H249,I249,"j"),Zn_Lc))</f>
        <v>19.94156665</v>
      </c>
      <c r="N249" s="2" t="str">
        <f>IMAGINARY(IMDIV(COMPLEX(H249,I249,"j"),Zn_Lc))</f>
        <v>39.61708873</v>
      </c>
      <c r="O249" s="45" t="str">
        <f>IMREAL(IMPRODUCT(COMPLEX(K249,L249,"j"),Z1_L))</f>
        <v>0.00</v>
      </c>
      <c r="P249" s="45" t="str">
        <f>IMREAL(IMPRODUCT(COMPLEX(M249,N249,"j"),Zn_L))</f>
        <v>0.00</v>
      </c>
      <c r="Q249" s="45" t="str">
        <f t="shared" si="6"/>
        <v>0.00</v>
      </c>
      <c r="R249" s="50" t="str">
        <f t="shared" si="7"/>
        <v>277.0</v>
      </c>
      <c r="S249" s="50" t="str">
        <f t="shared" si="8"/>
        <v>14.6</v>
      </c>
      <c r="T249" s="50" t="str">
        <f t="shared" si="9"/>
        <v>291.6</v>
      </c>
      <c r="V249" s="50" t="str">
        <f t="shared" si="10"/>
        <v>19864.4</v>
      </c>
      <c r="W249" s="50" t="str">
        <f t="shared" si="12"/>
        <v>12790.2</v>
      </c>
    </row>
    <row r="250" ht="15.75" customHeight="1">
      <c r="A250" s="2">
        <v>232.0</v>
      </c>
      <c r="B250" s="51" t="str">
        <f>B249+angle_step</f>
        <v>326.250</v>
      </c>
      <c r="C250" s="57" t="str">
        <f t="shared" si="4"/>
        <v>297.8</v>
      </c>
      <c r="D250" s="57" t="str">
        <f t="shared" si="5"/>
        <v>55.1</v>
      </c>
      <c r="E250" s="45" t="str">
        <f>V1pk*COS(B250*PI()/180)</f>
        <v>281.74</v>
      </c>
      <c r="F250" s="45" t="str">
        <f>V1pk*SIN((B250)*PI()/180)</f>
        <v>-188.25</v>
      </c>
      <c r="G250" s="1"/>
      <c r="H250" s="45" t="str">
        <f>VnPk*COS(VnFrq/V1Frq*((B250+Vn_angle)*PI()/180))</f>
        <v>16.02</v>
      </c>
      <c r="I250" s="45" t="str">
        <f>VnPk*SIN(VnFrq/V1Frq*((B250+Vn_angle)*PI()/180))</f>
        <v>-3.19</v>
      </c>
      <c r="K250" s="2" t="str">
        <f>IMREAL(IMDIV(COMPLEX(E250,F250,"j"),Z1_Lc))</f>
        <v>46.48217191</v>
      </c>
      <c r="L250" s="2" t="str">
        <f>IMAGINARY(IMDIV(COMPLEX(E250,F250,"j"),Z1_Lc))</f>
        <v>69.56548634</v>
      </c>
      <c r="M250" s="2" t="str">
        <f>IMREAL(IMDIV(COMPLEX(H250,I250,"j"),Zn_Lc))</f>
        <v>8.652821678</v>
      </c>
      <c r="N250" s="2" t="str">
        <f>IMAGINARY(IMDIV(COMPLEX(H250,I250,"j"),Zn_Lc))</f>
        <v>43.50067214</v>
      </c>
      <c r="O250" s="45" t="str">
        <f>IMREAL(IMPRODUCT(COMPLEX(K250,L250,"j"),Z1_L))</f>
        <v>0.00</v>
      </c>
      <c r="P250" s="45" t="str">
        <f>IMREAL(IMPRODUCT(COMPLEX(M250,N250,"j"),Zn_L))</f>
        <v>0.00</v>
      </c>
      <c r="Q250" s="45" t="str">
        <f t="shared" si="6"/>
        <v>0.00</v>
      </c>
      <c r="R250" s="50" t="str">
        <f t="shared" si="7"/>
        <v>281.7</v>
      </c>
      <c r="S250" s="50" t="str">
        <f t="shared" si="8"/>
        <v>16.0</v>
      </c>
      <c r="T250" s="50" t="str">
        <f t="shared" si="9"/>
        <v>297.8</v>
      </c>
      <c r="V250" s="50" t="str">
        <f t="shared" si="10"/>
        <v>16416.8</v>
      </c>
      <c r="W250" s="50" t="str">
        <f t="shared" si="12"/>
        <v>10203.7</v>
      </c>
    </row>
    <row r="251" ht="15.75" customHeight="1">
      <c r="A251" s="2">
        <v>233.0</v>
      </c>
      <c r="B251" s="51" t="str">
        <f>B250+angle_step</f>
        <v>327.656</v>
      </c>
      <c r="C251" s="57" t="str">
        <f t="shared" si="4"/>
        <v>302.6</v>
      </c>
      <c r="D251" s="57" t="str">
        <f t="shared" si="5"/>
        <v>41.5</v>
      </c>
      <c r="E251" s="45" t="str">
        <f>V1pk*COS(B251*PI()/180)</f>
        <v>286.28</v>
      </c>
      <c r="F251" s="45" t="str">
        <f>V1pk*SIN((B251)*PI()/180)</f>
        <v>-181.28</v>
      </c>
      <c r="G251" s="1"/>
      <c r="H251" s="45" t="str">
        <f>VnPk*COS(VnFrq/V1Frq*((B251+Vn_angle)*PI()/180))</f>
        <v>16.29</v>
      </c>
      <c r="I251" s="45" t="str">
        <f>VnPk*SIN(VnFrq/V1Frq*((B251+Vn_angle)*PI()/180))</f>
        <v>1.20</v>
      </c>
      <c r="K251" s="2" t="str">
        <f>IMREAL(IMDIV(COMPLEX(E251,F251,"j"),Z1_Lc))</f>
        <v>44.76094985</v>
      </c>
      <c r="L251" s="2" t="str">
        <f>IMAGINARY(IMDIV(COMPLEX(E251,F251,"j"),Z1_Lc))</f>
        <v>70.68526412</v>
      </c>
      <c r="M251" s="2" t="str">
        <f>IMREAL(IMDIV(COMPLEX(H251,I251,"j"),Zn_Lc))</f>
        <v>-3.262801784</v>
      </c>
      <c r="N251" s="2" t="str">
        <f>IMAGINARY(IMDIV(COMPLEX(H251,I251,"j"),Zn_Lc))</f>
        <v>44.23272459</v>
      </c>
      <c r="O251" s="45" t="str">
        <f>IMREAL(IMPRODUCT(COMPLEX(K251,L251,"j"),Z1_L))</f>
        <v>0.00</v>
      </c>
      <c r="P251" s="45" t="str">
        <f>IMREAL(IMPRODUCT(COMPLEX(M251,N251,"j"),Zn_L))</f>
        <v>0.00</v>
      </c>
      <c r="Q251" s="45" t="str">
        <f t="shared" si="6"/>
        <v>0.00</v>
      </c>
      <c r="R251" s="50" t="str">
        <f t="shared" si="7"/>
        <v>286.3</v>
      </c>
      <c r="S251" s="50" t="str">
        <f t="shared" si="8"/>
        <v>16.3</v>
      </c>
      <c r="T251" s="50" t="str">
        <f t="shared" si="9"/>
        <v>302.6</v>
      </c>
      <c r="V251" s="50" t="str">
        <f t="shared" si="10"/>
        <v>12555.7</v>
      </c>
      <c r="W251" s="50" t="str">
        <f t="shared" si="12"/>
        <v>7572.7</v>
      </c>
    </row>
    <row r="252" ht="15.75" customHeight="1">
      <c r="A252" s="2">
        <v>234.0</v>
      </c>
      <c r="B252" s="51" t="str">
        <f>B251+angle_step</f>
        <v>329.063</v>
      </c>
      <c r="C252" s="57" t="str">
        <f t="shared" si="4"/>
        <v>306.0</v>
      </c>
      <c r="D252" s="57" t="str">
        <f t="shared" si="5"/>
        <v>28.1</v>
      </c>
      <c r="E252" s="45" t="str">
        <f>V1pk*COS(B252*PI()/180)</f>
        <v>290.64</v>
      </c>
      <c r="F252" s="45" t="str">
        <f>V1pk*SIN((B252)*PI()/180)</f>
        <v>-174.20</v>
      </c>
      <c r="G252" s="1"/>
      <c r="H252" s="45" t="str">
        <f>VnPk*COS(VnFrq/V1Frq*((B252+Vn_angle)*PI()/180))</f>
        <v>15.38</v>
      </c>
      <c r="I252" s="45" t="str">
        <f>VnPk*SIN(VnFrq/V1Frq*((B252+Vn_angle)*PI()/180))</f>
        <v>5.50</v>
      </c>
      <c r="K252" s="2" t="str">
        <f>IMREAL(IMDIV(COMPLEX(E252,F252,"j"),Z1_Lc))</f>
        <v>43.01276547</v>
      </c>
      <c r="L252" s="2" t="str">
        <f>IMAGINARY(IMDIV(COMPLEX(E252,F252,"j"),Z1_Lc))</f>
        <v>71.76246374</v>
      </c>
      <c r="M252" s="2" t="str">
        <f>IMREAL(IMDIV(COMPLEX(H252,I252,"j"),Zn_Lc))</f>
        <v>-14.94204221</v>
      </c>
      <c r="N252" s="2" t="str">
        <f>IMAGINARY(IMDIV(COMPLEX(H252,I252,"j"),Zn_Lc))</f>
        <v>41.76021042</v>
      </c>
      <c r="O252" s="45" t="str">
        <f>IMREAL(IMPRODUCT(COMPLEX(K252,L252,"j"),Z1_L))</f>
        <v>0.00</v>
      </c>
      <c r="P252" s="45" t="str">
        <f>IMREAL(IMPRODUCT(COMPLEX(M252,N252,"j"),Zn_L))</f>
        <v>0.00</v>
      </c>
      <c r="Q252" s="45" t="str">
        <f t="shared" si="6"/>
        <v>0.00</v>
      </c>
      <c r="R252" s="50" t="str">
        <f t="shared" si="7"/>
        <v>290.6</v>
      </c>
      <c r="S252" s="50" t="str">
        <f t="shared" si="8"/>
        <v>15.4</v>
      </c>
      <c r="T252" s="50" t="str">
        <f t="shared" si="9"/>
        <v>306.0</v>
      </c>
      <c r="V252" s="50" t="str">
        <f t="shared" si="10"/>
        <v>8590.0</v>
      </c>
      <c r="W252" s="50" t="str">
        <f t="shared" si="12"/>
        <v>5044.4</v>
      </c>
    </row>
    <row r="253" ht="15.75" customHeight="1">
      <c r="A253" s="2">
        <v>235.0</v>
      </c>
      <c r="B253" s="51" t="str">
        <f>B252+angle_step</f>
        <v>330.469</v>
      </c>
      <c r="C253" s="57" t="str">
        <f t="shared" si="4"/>
        <v>308.2</v>
      </c>
      <c r="D253" s="57" t="str">
        <f t="shared" si="5"/>
        <v>15.7</v>
      </c>
      <c r="E253" s="45" t="str">
        <f>V1pk*COS(B253*PI()/180)</f>
        <v>294.83</v>
      </c>
      <c r="F253" s="45" t="str">
        <f>V1pk*SIN((B253)*PI()/180)</f>
        <v>-167.02</v>
      </c>
      <c r="G253" s="1"/>
      <c r="H253" s="45" t="str">
        <f>VnPk*COS(VnFrq/V1Frq*((B253+Vn_angle)*PI()/180))</f>
        <v>13.35</v>
      </c>
      <c r="I253" s="45" t="str">
        <f>VnPk*SIN(VnFrq/V1Frq*((B253+Vn_angle)*PI()/180))</f>
        <v>9.40</v>
      </c>
      <c r="K253" s="2" t="str">
        <f>IMREAL(IMDIV(COMPLEX(E253,F253,"j"),Z1_Lc))</f>
        <v>41.23867181</v>
      </c>
      <c r="L253" s="2" t="str">
        <f>IMAGINARY(IMDIV(COMPLEX(E253,F253,"j"),Z1_Lc))</f>
        <v>72.79643633</v>
      </c>
      <c r="M253" s="2" t="str">
        <f>IMREAL(IMDIV(COMPLEX(H253,I253,"j"),Zn_Lc))</f>
        <v>-25.53876353</v>
      </c>
      <c r="N253" s="2" t="str">
        <f>IMAGINARY(IMDIV(COMPLEX(H253,I253,"j"),Zn_Lc))</f>
        <v>36.26225803</v>
      </c>
      <c r="O253" s="45" t="str">
        <f>IMREAL(IMPRODUCT(COMPLEX(K253,L253,"j"),Z1_L))</f>
        <v>0.00</v>
      </c>
      <c r="P253" s="45" t="str">
        <f>IMREAL(IMPRODUCT(COMPLEX(M253,N253,"j"),Zn_L))</f>
        <v>0.00</v>
      </c>
      <c r="Q253" s="45" t="str">
        <f t="shared" si="6"/>
        <v>0.00</v>
      </c>
      <c r="R253" s="50" t="str">
        <f t="shared" si="7"/>
        <v>294.8</v>
      </c>
      <c r="S253" s="50" t="str">
        <f t="shared" si="8"/>
        <v>13.4</v>
      </c>
      <c r="T253" s="50" t="str">
        <f t="shared" si="9"/>
        <v>308.2</v>
      </c>
      <c r="V253" s="50" t="str">
        <f t="shared" si="10"/>
        <v>4838.3</v>
      </c>
      <c r="W253" s="50" t="str">
        <f t="shared" si="12"/>
        <v>2769.8</v>
      </c>
    </row>
    <row r="254" ht="15.75" customHeight="1">
      <c r="A254" s="2">
        <v>236.0</v>
      </c>
      <c r="B254" s="51" t="str">
        <f>B253+angle_step</f>
        <v>331.875</v>
      </c>
      <c r="C254" s="57" t="str">
        <f t="shared" si="4"/>
        <v>309.2</v>
      </c>
      <c r="D254" s="57" t="str">
        <f t="shared" si="5"/>
        <v>5.2</v>
      </c>
      <c r="E254" s="45" t="str">
        <f>V1pk*COS(B254*PI()/180)</f>
        <v>298.84</v>
      </c>
      <c r="F254" s="45" t="str">
        <f>V1pk*SIN((B254)*PI()/180)</f>
        <v>-159.73</v>
      </c>
      <c r="G254" s="1"/>
      <c r="H254" s="45" t="str">
        <f>VnPk*COS(VnFrq/V1Frq*((B254+Vn_angle)*PI()/180))</f>
        <v>10.36</v>
      </c>
      <c r="I254" s="45" t="str">
        <f>VnPk*SIN(VnFrq/V1Frq*((B254+Vn_angle)*PI()/180))</f>
        <v>12.62</v>
      </c>
      <c r="K254" s="2" t="str">
        <f>IMREAL(IMDIV(COMPLEX(E254,F254,"j"),Z1_Lc))</f>
        <v>39.43973751</v>
      </c>
      <c r="L254" s="2" t="str">
        <f>IMAGINARY(IMDIV(COMPLEX(E254,F254,"j"),Z1_Lc))</f>
        <v>73.78655907</v>
      </c>
      <c r="M254" s="2" t="str">
        <f>IMREAL(IMDIV(COMPLEX(H254,I254,"j"),Zn_Lc))</f>
        <v>-34.28525587</v>
      </c>
      <c r="N254" s="2" t="str">
        <f>IMAGINARY(IMDIV(COMPLEX(H254,I254,"j"),Zn_Lc))</f>
        <v>28.13718233</v>
      </c>
      <c r="O254" s="45" t="str">
        <f>IMREAL(IMPRODUCT(COMPLEX(K254,L254,"j"),Z1_L))</f>
        <v>0.00</v>
      </c>
      <c r="P254" s="45" t="str">
        <f>IMREAL(IMPRODUCT(COMPLEX(M254,N254,"j"),Zn_L))</f>
        <v>0.00</v>
      </c>
      <c r="Q254" s="45" t="str">
        <f t="shared" si="6"/>
        <v>0.00</v>
      </c>
      <c r="R254" s="50" t="str">
        <f t="shared" si="7"/>
        <v>298.8</v>
      </c>
      <c r="S254" s="50" t="str">
        <f t="shared" si="8"/>
        <v>10.4</v>
      </c>
      <c r="T254" s="50" t="str">
        <f t="shared" si="9"/>
        <v>309.2</v>
      </c>
      <c r="V254" s="50" t="str">
        <f t="shared" si="10"/>
        <v>1593.7</v>
      </c>
      <c r="W254" s="50" t="str">
        <f t="shared" si="12"/>
        <v>888.4</v>
      </c>
    </row>
    <row r="255" ht="15.75" customHeight="1">
      <c r="A255" s="2">
        <v>237.0</v>
      </c>
      <c r="B255" s="51" t="str">
        <f>B254+angle_step</f>
        <v>333.281</v>
      </c>
      <c r="C255" s="57" t="str">
        <f t="shared" si="4"/>
        <v>309.3</v>
      </c>
      <c r="D255" s="57" t="str">
        <f t="shared" si="5"/>
        <v>-2.9</v>
      </c>
      <c r="E255" s="45" t="str">
        <f>V1pk*COS(B255*PI()/180)</f>
        <v>302.67</v>
      </c>
      <c r="F255" s="45" t="str">
        <f>V1pk*SIN((B255)*PI()/180)</f>
        <v>-152.35</v>
      </c>
      <c r="G255" s="1"/>
      <c r="H255" s="45" t="str">
        <f>VnPk*COS(VnFrq/V1Frq*((B255+Vn_angle)*PI()/180))</f>
        <v>6.62</v>
      </c>
      <c r="I255" s="45" t="str">
        <f>VnPk*SIN(VnFrq/V1Frq*((B255+Vn_angle)*PI()/180))</f>
        <v>14.93</v>
      </c>
      <c r="K255" s="2" t="str">
        <f>IMREAL(IMDIV(COMPLEX(E255,F255,"j"),Z1_Lc))</f>
        <v>37.61704619</v>
      </c>
      <c r="L255" s="2" t="str">
        <f>IMAGINARY(IMDIV(COMPLEX(E255,F255,"j"),Z1_Lc))</f>
        <v>74.73223555</v>
      </c>
      <c r="M255" s="2" t="str">
        <f>IMREAL(IMDIV(COMPLEX(H255,I255,"j"),Zn_Lc))</f>
        <v>-40.54785451</v>
      </c>
      <c r="N255" s="2" t="str">
        <f>IMAGINARY(IMDIV(COMPLEX(H255,I255,"j"),Zn_Lc))</f>
        <v>17.97362776</v>
      </c>
      <c r="O255" s="45" t="str">
        <f>IMREAL(IMPRODUCT(COMPLEX(K255,L255,"j"),Z1_L))</f>
        <v>0.00</v>
      </c>
      <c r="P255" s="45" t="str">
        <f>IMREAL(IMPRODUCT(COMPLEX(M255,N255,"j"),Zn_L))</f>
        <v>0.00</v>
      </c>
      <c r="Q255" s="45" t="str">
        <f t="shared" si="6"/>
        <v>0.00</v>
      </c>
      <c r="R255" s="50" t="str">
        <f t="shared" si="7"/>
        <v>302.7</v>
      </c>
      <c r="S255" s="50" t="str">
        <f t="shared" si="8"/>
        <v>6.6</v>
      </c>
      <c r="T255" s="50" t="str">
        <f t="shared" si="9"/>
        <v>309.3</v>
      </c>
      <c r="V255" s="50" t="str">
        <f t="shared" si="10"/>
        <v>-906.4</v>
      </c>
      <c r="W255" s="50" t="str">
        <f t="shared" si="12"/>
        <v>-490.3</v>
      </c>
    </row>
    <row r="256" ht="15.75" customHeight="1">
      <c r="A256" s="2">
        <v>238.0</v>
      </c>
      <c r="B256" s="51" t="str">
        <f>B255+angle_step</f>
        <v>334.688</v>
      </c>
      <c r="C256" s="57" t="str">
        <f t="shared" si="4"/>
        <v>308.7</v>
      </c>
      <c r="D256" s="57" t="str">
        <f t="shared" si="5"/>
        <v>-8.1</v>
      </c>
      <c r="E256" s="45" t="str">
        <f>V1pk*COS(B256*PI()/180)</f>
        <v>306.31</v>
      </c>
      <c r="F256" s="45" t="str">
        <f>V1pk*SIN((B256)*PI()/180)</f>
        <v>-144.88</v>
      </c>
      <c r="G256" s="1"/>
      <c r="H256" s="45" t="str">
        <f>VnPk*COS(VnFrq/V1Frq*((B256+Vn_angle)*PI()/180))</f>
        <v>2.40</v>
      </c>
      <c r="I256" s="45" t="str">
        <f>VnPk*SIN(VnFrq/V1Frq*((B256+Vn_angle)*PI()/180))</f>
        <v>16.15</v>
      </c>
      <c r="K256" s="2" t="str">
        <f>IMREAL(IMDIV(COMPLEX(E256,F256,"j"),Z1_Lc))</f>
        <v>35.77169577</v>
      </c>
      <c r="L256" s="2" t="str">
        <f>IMAGINARY(IMDIV(COMPLEX(E256,F256,"j"),Z1_Lc))</f>
        <v>75.63289613</v>
      </c>
      <c r="M256" s="2" t="str">
        <f>IMREAL(IMDIV(COMPLEX(H256,I256,"j"),Zn_Lc))</f>
        <v>-43.87284751</v>
      </c>
      <c r="N256" s="2" t="str">
        <f>IMAGINARY(IMDIV(COMPLEX(H256,I256,"j"),Zn_Lc))</f>
        <v>6.507922162</v>
      </c>
      <c r="O256" s="45" t="str">
        <f>IMREAL(IMPRODUCT(COMPLEX(K256,L256,"j"),Z1_L))</f>
        <v>0.00</v>
      </c>
      <c r="P256" s="45" t="str">
        <f>IMREAL(IMPRODUCT(COMPLEX(M256,N256,"j"),Zn_L))</f>
        <v>0.00</v>
      </c>
      <c r="Q256" s="45" t="str">
        <f t="shared" si="6"/>
        <v>0.00</v>
      </c>
      <c r="R256" s="50" t="str">
        <f t="shared" si="7"/>
        <v>306.3</v>
      </c>
      <c r="S256" s="50" t="str">
        <f t="shared" si="8"/>
        <v>2.4</v>
      </c>
      <c r="T256" s="50" t="str">
        <f t="shared" si="9"/>
        <v>308.7</v>
      </c>
      <c r="V256" s="50" t="str">
        <f t="shared" si="10"/>
        <v>-2500.9</v>
      </c>
      <c r="W256" s="50" t="str">
        <f t="shared" si="12"/>
        <v>-1304.5</v>
      </c>
    </row>
    <row r="257" ht="15.75" customHeight="1">
      <c r="A257" s="2">
        <v>239.0</v>
      </c>
      <c r="B257" s="51" t="str">
        <f>B256+angle_step</f>
        <v>336.094</v>
      </c>
      <c r="C257" s="57" t="str">
        <f t="shared" si="4"/>
        <v>307.8</v>
      </c>
      <c r="D257" s="57" t="str">
        <f t="shared" si="5"/>
        <v>-10.1</v>
      </c>
      <c r="E257" s="45" t="str">
        <f>V1pk*COS(B257*PI()/180)</f>
        <v>309.78</v>
      </c>
      <c r="F257" s="45" t="str">
        <f>V1pk*SIN((B257)*PI()/180)</f>
        <v>-137.31</v>
      </c>
      <c r="G257" s="1"/>
      <c r="H257" s="45" t="str">
        <f>VnPk*COS(VnFrq/V1Frq*((B257+Vn_angle)*PI()/180))</f>
        <v>-2.00</v>
      </c>
      <c r="I257" s="45" t="str">
        <f>VnPk*SIN(VnFrq/V1Frq*((B257+Vn_angle)*PI()/180))</f>
        <v>16.21</v>
      </c>
      <c r="K257" s="2" t="str">
        <f>IMREAL(IMDIV(COMPLEX(E257,F257,"j"),Z1_Lc))</f>
        <v>33.90479781</v>
      </c>
      <c r="L257" s="2" t="str">
        <f>IMAGINARY(IMDIV(COMPLEX(E257,F257,"j"),Z1_Lc))</f>
        <v>76.48799827</v>
      </c>
      <c r="M257" s="2" t="str">
        <f>IMREAL(IMDIV(COMPLEX(H257,I257,"j"),Zn_Lc))</f>
        <v>-44.01934624</v>
      </c>
      <c r="N257" s="2" t="str">
        <f>IMAGINARY(IMDIV(COMPLEX(H257,I257,"j"),Zn_Lc))</f>
        <v>-5.429268521</v>
      </c>
      <c r="O257" s="45" t="str">
        <f>IMREAL(IMPRODUCT(COMPLEX(K257,L257,"j"),Z1_L))</f>
        <v>0.00</v>
      </c>
      <c r="P257" s="45" t="str">
        <f>IMREAL(IMPRODUCT(COMPLEX(M257,N257,"j"),Zn_L))</f>
        <v>0.00</v>
      </c>
      <c r="Q257" s="45" t="str">
        <f t="shared" si="6"/>
        <v>0.00</v>
      </c>
      <c r="R257" s="50" t="str">
        <f t="shared" si="7"/>
        <v>309.8</v>
      </c>
      <c r="S257" s="50" t="str">
        <f t="shared" si="8"/>
        <v>-2.0</v>
      </c>
      <c r="T257" s="50" t="str">
        <f t="shared" si="9"/>
        <v>307.8</v>
      </c>
      <c r="V257" s="50" t="str">
        <f t="shared" si="10"/>
        <v>-3113.0</v>
      </c>
      <c r="W257" s="50" t="str">
        <f t="shared" si="12"/>
        <v>-1552.8</v>
      </c>
    </row>
    <row r="258" ht="15.75" customHeight="1">
      <c r="A258" s="2">
        <v>240.0</v>
      </c>
      <c r="B258" s="51" t="str">
        <f>B257+angle_step</f>
        <v>337.500</v>
      </c>
      <c r="C258" s="57" t="str">
        <f t="shared" si="4"/>
        <v>306.8</v>
      </c>
      <c r="D258" s="57" t="str">
        <f t="shared" si="5"/>
        <v>-9.0</v>
      </c>
      <c r="E258" s="45" t="str">
        <f>V1pk*COS(B258*PI()/180)</f>
        <v>313.05</v>
      </c>
      <c r="F258" s="45" t="str">
        <f>V1pk*SIN((B258)*PI()/180)</f>
        <v>-129.67</v>
      </c>
      <c r="G258" s="1"/>
      <c r="H258" s="45" t="str">
        <f>VnPk*COS(VnFrq/V1Frq*((B258+Vn_angle)*PI()/180))</f>
        <v>-6.25</v>
      </c>
      <c r="I258" s="45" t="str">
        <f>VnPk*SIN(VnFrq/V1Frq*((B258+Vn_angle)*PI()/180))</f>
        <v>15.09</v>
      </c>
      <c r="K258" s="2" t="str">
        <f>IMREAL(IMDIV(COMPLEX(E258,F258,"j"),Z1_Lc))</f>
        <v>32.01747688</v>
      </c>
      <c r="L258" s="2" t="str">
        <f>IMAGINARY(IMDIV(COMPLEX(E258,F258,"j"),Z1_Lc))</f>
        <v>77.29702691</v>
      </c>
      <c r="M258" s="2" t="str">
        <f>IMREAL(IMDIV(COMPLEX(H258,I258,"j"),Zn_Lc))</f>
        <v>-40.97673716</v>
      </c>
      <c r="N258" s="2" t="str">
        <f>IMAGINARY(IMDIV(COMPLEX(H258,I258,"j"),Zn_Lc))</f>
        <v>-16.97312027</v>
      </c>
      <c r="O258" s="45" t="str">
        <f>IMREAL(IMPRODUCT(COMPLEX(K258,L258,"j"),Z1_L))</f>
        <v>0.00</v>
      </c>
      <c r="P258" s="45" t="str">
        <f>IMREAL(IMPRODUCT(COMPLEX(M258,N258,"j"),Zn_L))</f>
        <v>0.00</v>
      </c>
      <c r="Q258" s="45" t="str">
        <f t="shared" si="6"/>
        <v>0.00</v>
      </c>
      <c r="R258" s="50" t="str">
        <f t="shared" si="7"/>
        <v>313.1</v>
      </c>
      <c r="S258" s="50" t="str">
        <f t="shared" si="8"/>
        <v>-6.2</v>
      </c>
      <c r="T258" s="50" t="str">
        <f t="shared" si="9"/>
        <v>306.8</v>
      </c>
      <c r="V258" s="50" t="str">
        <f t="shared" si="10"/>
        <v>-2748.7</v>
      </c>
      <c r="W258" s="50" t="str">
        <f t="shared" si="12"/>
        <v>-1296.9</v>
      </c>
    </row>
    <row r="259" ht="15.75" customHeight="1">
      <c r="A259" s="2">
        <v>241.0</v>
      </c>
      <c r="B259" s="51" t="str">
        <f>B258+angle_step</f>
        <v>338.906</v>
      </c>
      <c r="C259" s="57" t="str">
        <f t="shared" si="4"/>
        <v>306.1</v>
      </c>
      <c r="D259" s="57" t="str">
        <f t="shared" si="5"/>
        <v>-4.9</v>
      </c>
      <c r="E259" s="45" t="str">
        <f>V1pk*COS(B259*PI()/180)</f>
        <v>316.14</v>
      </c>
      <c r="F259" s="45" t="str">
        <f>V1pk*SIN((B259)*PI()/180)</f>
        <v>-121.95</v>
      </c>
      <c r="G259" s="1"/>
      <c r="H259" s="45" t="str">
        <f>VnPk*COS(VnFrq/V1Frq*((B259+Vn_angle)*PI()/180))</f>
        <v>-10.05</v>
      </c>
      <c r="I259" s="45" t="str">
        <f>VnPk*SIN(VnFrq/V1Frq*((B259+Vn_angle)*PI()/180))</f>
        <v>12.87</v>
      </c>
      <c r="K259" s="2" t="str">
        <f>IMREAL(IMDIV(COMPLEX(E259,F259,"j"),Z1_Lc))</f>
        <v>30.11086981</v>
      </c>
      <c r="L259" s="2" t="str">
        <f>IMAGINARY(IMDIV(COMPLEX(E259,F259,"j"),Z1_Lc))</f>
        <v>78.05949471</v>
      </c>
      <c r="M259" s="2" t="str">
        <f>IMREAL(IMDIV(COMPLEX(H259,I259,"j"),Zn_Lc))</f>
        <v>-34.96545082</v>
      </c>
      <c r="N259" s="2" t="str">
        <f>IMAGINARY(IMDIV(COMPLEX(H259,I259,"j"),Zn_Lc))</f>
        <v>-27.28730564</v>
      </c>
      <c r="O259" s="45" t="str">
        <f>IMREAL(IMPRODUCT(COMPLEX(K259,L259,"j"),Z1_L))</f>
        <v>0.00</v>
      </c>
      <c r="P259" s="45" t="str">
        <f>IMREAL(IMPRODUCT(COMPLEX(M259,N259,"j"),Zn_L))</f>
        <v>0.00</v>
      </c>
      <c r="Q259" s="45" t="str">
        <f t="shared" si="6"/>
        <v>0.00</v>
      </c>
      <c r="R259" s="50" t="str">
        <f t="shared" si="7"/>
        <v>316.1</v>
      </c>
      <c r="S259" s="50" t="str">
        <f t="shared" si="8"/>
        <v>-10.0</v>
      </c>
      <c r="T259" s="50" t="str">
        <f t="shared" si="9"/>
        <v>306.1</v>
      </c>
      <c r="V259" s="50" t="str">
        <f t="shared" si="10"/>
        <v>-1486.0</v>
      </c>
      <c r="W259" s="50" t="str">
        <f t="shared" si="12"/>
        <v>-654.5</v>
      </c>
    </row>
    <row r="260" ht="15.75" customHeight="1">
      <c r="A260" s="2">
        <v>242.0</v>
      </c>
      <c r="B260" s="51" t="str">
        <f>B259+angle_step</f>
        <v>340.313</v>
      </c>
      <c r="C260" s="57" t="str">
        <f t="shared" si="4"/>
        <v>305.9</v>
      </c>
      <c r="D260" s="57" t="str">
        <f t="shared" si="5"/>
        <v>1.8</v>
      </c>
      <c r="E260" s="45" t="str">
        <f>V1pk*COS(B260*PI()/180)</f>
        <v>319.04</v>
      </c>
      <c r="F260" s="45" t="str">
        <f>V1pk*SIN((B260)*PI()/180)</f>
        <v>-114.15</v>
      </c>
      <c r="G260" s="1"/>
      <c r="H260" s="45" t="str">
        <f>VnPk*COS(VnFrq/V1Frq*((B260+Vn_angle)*PI()/180))</f>
        <v>-13.12</v>
      </c>
      <c r="I260" s="45" t="str">
        <f>VnPk*SIN(VnFrq/V1Frq*((B260+Vn_angle)*PI()/180))</f>
        <v>9.73</v>
      </c>
      <c r="K260" s="2" t="str">
        <f>IMREAL(IMDIV(COMPLEX(E260,F260,"j"),Z1_Lc))</f>
        <v>28.18612508</v>
      </c>
      <c r="L260" s="2" t="str">
        <f>IMAGINARY(IMDIV(COMPLEX(E260,F260,"j"),Z1_Lc))</f>
        <v>78.77494238</v>
      </c>
      <c r="M260" s="2" t="str">
        <f>IMREAL(IMDIV(COMPLEX(H260,I260,"j"),Zn_Lc))</f>
        <v>-26.42099209</v>
      </c>
      <c r="N260" s="2" t="str">
        <f>IMAGINARY(IMDIV(COMPLEX(H260,I260,"j"),Zn_Lc))</f>
        <v>-35.62458388</v>
      </c>
      <c r="O260" s="45" t="str">
        <f>IMREAL(IMPRODUCT(COMPLEX(K260,L260,"j"),Z1_L))</f>
        <v>0.00</v>
      </c>
      <c r="P260" s="45" t="str">
        <f>IMREAL(IMPRODUCT(COMPLEX(M260,N260,"j"),Zn_L))</f>
        <v>0.00</v>
      </c>
      <c r="Q260" s="45" t="str">
        <f t="shared" si="6"/>
        <v>0.00</v>
      </c>
      <c r="R260" s="50" t="str">
        <f t="shared" si="7"/>
        <v>319.0</v>
      </c>
      <c r="S260" s="50" t="str">
        <f t="shared" si="8"/>
        <v>-13.1</v>
      </c>
      <c r="T260" s="50" t="str">
        <f t="shared" si="9"/>
        <v>305.9</v>
      </c>
      <c r="V260" s="50" t="str">
        <f t="shared" si="10"/>
        <v>540.0</v>
      </c>
      <c r="W260" s="50" t="str">
        <f t="shared" si="12"/>
        <v>218.7</v>
      </c>
    </row>
    <row r="261" ht="15.75" customHeight="1">
      <c r="A261" s="2">
        <v>243.0</v>
      </c>
      <c r="B261" s="51" t="str">
        <f>B260+angle_step</f>
        <v>341.719</v>
      </c>
      <c r="C261" s="57" t="str">
        <f t="shared" si="4"/>
        <v>306.5</v>
      </c>
      <c r="D261" s="57" t="str">
        <f t="shared" si="5"/>
        <v>10.3</v>
      </c>
      <c r="E261" s="45" t="str">
        <f>V1pk*COS(B261*PI()/180)</f>
        <v>321.74</v>
      </c>
      <c r="F261" s="45" t="str">
        <f>V1pk*SIN((B261)*PI()/180)</f>
        <v>-106.29</v>
      </c>
      <c r="G261" s="1"/>
      <c r="H261" s="45" t="str">
        <f>VnPk*COS(VnFrq/V1Frq*((B261+Vn_angle)*PI()/180))</f>
        <v>-15.24</v>
      </c>
      <c r="I261" s="45" t="str">
        <f>VnPk*SIN(VnFrq/V1Frq*((B261+Vn_angle)*PI()/180))</f>
        <v>5.88</v>
      </c>
      <c r="K261" s="2" t="str">
        <f>IMREAL(IMDIV(COMPLEX(E261,F261,"j"),Z1_Lc))</f>
        <v>26.24440208</v>
      </c>
      <c r="L261" s="2" t="str">
        <f>IMAGINARY(IMDIV(COMPLEX(E261,F261,"j"),Z1_Lc))</f>
        <v>79.44293898</v>
      </c>
      <c r="M261" s="2" t="str">
        <f>IMREAL(IMDIV(COMPLEX(H261,I261,"j"),Zn_Lc))</f>
        <v>-15.96238882</v>
      </c>
      <c r="N261" s="2" t="str">
        <f>IMAGINARY(IMDIV(COMPLEX(H261,I261,"j"),Zn_Lc))</f>
        <v>-41.38093695</v>
      </c>
      <c r="O261" s="45" t="str">
        <f>IMREAL(IMPRODUCT(COMPLEX(K261,L261,"j"),Z1_L))</f>
        <v>0.00</v>
      </c>
      <c r="P261" s="45" t="str">
        <f>IMREAL(IMPRODUCT(COMPLEX(M261,N261,"j"),Zn_L))</f>
        <v>0.00</v>
      </c>
      <c r="Q261" s="45" t="str">
        <f t="shared" si="6"/>
        <v>0.00</v>
      </c>
      <c r="R261" s="50" t="str">
        <f t="shared" si="7"/>
        <v>321.7</v>
      </c>
      <c r="S261" s="50" t="str">
        <f t="shared" si="8"/>
        <v>-15.2</v>
      </c>
      <c r="T261" s="50" t="str">
        <f t="shared" si="9"/>
        <v>306.5</v>
      </c>
      <c r="V261" s="50" t="str">
        <f t="shared" si="10"/>
        <v>3151.5</v>
      </c>
      <c r="W261" s="50" t="str">
        <f t="shared" si="12"/>
        <v>1153.3</v>
      </c>
    </row>
    <row r="262" ht="15.75" customHeight="1">
      <c r="A262" s="2">
        <v>244.0</v>
      </c>
      <c r="B262" s="51" t="str">
        <f>B261+angle_step</f>
        <v>343.125</v>
      </c>
      <c r="C262" s="57" t="str">
        <f t="shared" si="4"/>
        <v>308.0</v>
      </c>
      <c r="D262" s="57" t="str">
        <f t="shared" si="5"/>
        <v>19.9</v>
      </c>
      <c r="E262" s="45" t="str">
        <f>V1pk*COS(B262*PI()/180)</f>
        <v>324.26</v>
      </c>
      <c r="F262" s="45" t="str">
        <f>V1pk*SIN((B262)*PI()/180)</f>
        <v>-98.36</v>
      </c>
      <c r="G262" s="1"/>
      <c r="H262" s="45" t="str">
        <f>VnPk*COS(VnFrq/V1Frq*((B262+Vn_angle)*PI()/180))</f>
        <v>-16.25</v>
      </c>
      <c r="I262" s="45" t="str">
        <f>VnPk*SIN(VnFrq/V1Frq*((B262+Vn_angle)*PI()/180))</f>
        <v>1.60</v>
      </c>
      <c r="K262" s="2" t="str">
        <f>IMREAL(IMDIV(COMPLEX(E262,F262,"j"),Z1_Lc))</f>
        <v>24.28687044</v>
      </c>
      <c r="L262" s="2" t="str">
        <f>IMAGINARY(IMDIV(COMPLEX(E262,F262,"j"),Z1_Lc))</f>
        <v>80.06308212</v>
      </c>
      <c r="M262" s="2" t="str">
        <f>IMREAL(IMDIV(COMPLEX(H262,I262,"j"),Zn_Lc))</f>
        <v>-4.347344491</v>
      </c>
      <c r="N262" s="2" t="str">
        <f>IMAGINARY(IMDIV(COMPLEX(H262,I262,"j"),Zn_Lc))</f>
        <v>-44.13932935</v>
      </c>
      <c r="O262" s="45" t="str">
        <f>IMREAL(IMPRODUCT(COMPLEX(K262,L262,"j"),Z1_L))</f>
        <v>0.00</v>
      </c>
      <c r="P262" s="45" t="str">
        <f>IMREAL(IMPRODUCT(COMPLEX(M262,N262,"j"),Zn_L))</f>
        <v>0.00</v>
      </c>
      <c r="Q262" s="45" t="str">
        <f t="shared" si="6"/>
        <v>0.00</v>
      </c>
      <c r="R262" s="50" t="str">
        <f t="shared" si="7"/>
        <v>324.3</v>
      </c>
      <c r="S262" s="50" t="str">
        <f t="shared" si="8"/>
        <v>-16.3</v>
      </c>
      <c r="T262" s="50" t="str">
        <f t="shared" si="9"/>
        <v>308.0</v>
      </c>
      <c r="V262" s="50" t="str">
        <f t="shared" si="10"/>
        <v>6141.5</v>
      </c>
      <c r="W262" s="50" t="str">
        <f t="shared" si="12"/>
        <v>1993.2</v>
      </c>
    </row>
    <row r="263" ht="15.75" customHeight="1">
      <c r="A263" s="2">
        <v>245.0</v>
      </c>
      <c r="B263" s="51" t="str">
        <f>B262+angle_step</f>
        <v>344.531</v>
      </c>
      <c r="C263" s="57" t="str">
        <f t="shared" si="4"/>
        <v>310.5</v>
      </c>
      <c r="D263" s="57" t="str">
        <f t="shared" si="5"/>
        <v>29.9</v>
      </c>
      <c r="E263" s="45" t="str">
        <f>V1pk*COS(B263*PI()/180)</f>
        <v>326.57</v>
      </c>
      <c r="F263" s="45" t="str">
        <f>V1pk*SIN((B263)*PI()/180)</f>
        <v>-90.37</v>
      </c>
      <c r="G263" s="1"/>
      <c r="H263" s="45" t="str">
        <f>VnPk*COS(VnFrq/V1Frq*((B263+Vn_angle)*PI()/180))</f>
        <v>-16.09</v>
      </c>
      <c r="I263" s="45" t="str">
        <f>VnPk*SIN(VnFrq/V1Frq*((B263+Vn_angle)*PI()/180))</f>
        <v>-2.79</v>
      </c>
      <c r="K263" s="2" t="str">
        <f>IMREAL(IMDIV(COMPLEX(E263,F263,"j"),Z1_Lc))</f>
        <v>22.3147093</v>
      </c>
      <c r="L263" s="2" t="str">
        <f>IMAGINARY(IMDIV(COMPLEX(E263,F263,"j"),Z1_Lc))</f>
        <v>80.63499826</v>
      </c>
      <c r="M263" s="2" t="str">
        <f>IMREAL(IMDIV(COMPLEX(H263,I263,"j"),Zn_Lc))</f>
        <v>7.582655674</v>
      </c>
      <c r="N263" s="2" t="str">
        <f>IMAGINARY(IMDIV(COMPLEX(H263,I263,"j"),Zn_Lc))</f>
        <v>-43.69992143</v>
      </c>
      <c r="O263" s="45" t="str">
        <f>IMREAL(IMPRODUCT(COMPLEX(K263,L263,"j"),Z1_L))</f>
        <v>0.00</v>
      </c>
      <c r="P263" s="45" t="str">
        <f>IMREAL(IMPRODUCT(COMPLEX(M263,N263,"j"),Zn_L))</f>
        <v>0.00</v>
      </c>
      <c r="Q263" s="45" t="str">
        <f t="shared" si="6"/>
        <v>0.00</v>
      </c>
      <c r="R263" s="50" t="str">
        <f t="shared" si="7"/>
        <v>326.6</v>
      </c>
      <c r="S263" s="50" t="str">
        <f t="shared" si="8"/>
        <v>-16.1</v>
      </c>
      <c r="T263" s="50" t="str">
        <f t="shared" si="9"/>
        <v>310.5</v>
      </c>
      <c r="V263" s="50" t="str">
        <f t="shared" si="10"/>
        <v>9282.6</v>
      </c>
      <c r="W263" s="50" t="str">
        <f t="shared" si="12"/>
        <v>2618.5</v>
      </c>
    </row>
    <row r="264" ht="15.75" customHeight="1">
      <c r="A264" s="2">
        <v>246.0</v>
      </c>
      <c r="B264" s="51" t="str">
        <f>B263+angle_step</f>
        <v>345.938</v>
      </c>
      <c r="C264" s="57" t="str">
        <f t="shared" si="4"/>
        <v>313.9</v>
      </c>
      <c r="D264" s="57" t="str">
        <f t="shared" si="5"/>
        <v>39.3</v>
      </c>
      <c r="E264" s="45" t="str">
        <f>V1pk*COS(B264*PI()/180)</f>
        <v>328.69</v>
      </c>
      <c r="F264" s="45" t="str">
        <f>V1pk*SIN((B264)*PI()/180)</f>
        <v>-82.33</v>
      </c>
      <c r="G264" s="1"/>
      <c r="H264" s="45" t="str">
        <f>VnPk*COS(VnFrq/V1Frq*((B264+Vn_angle)*PI()/180))</f>
        <v>-14.76</v>
      </c>
      <c r="I264" s="45" t="str">
        <f>VnPk*SIN(VnFrq/V1Frq*((B264+Vn_angle)*PI()/180))</f>
        <v>-6.98</v>
      </c>
      <c r="K264" s="2" t="str">
        <f>IMREAL(IMDIV(COMPLEX(E264,F264,"j"),Z1_Lc))</f>
        <v>20.3291066</v>
      </c>
      <c r="L264" s="2" t="str">
        <f>IMAGINARY(IMDIV(COMPLEX(E264,F264,"j"),Z1_Lc))</f>
        <v>81.15834288</v>
      </c>
      <c r="M264" s="2" t="str">
        <f>IMREAL(IMDIV(COMPLEX(H264,I264,"j"),Zn_Lc))</f>
        <v>18.9633086</v>
      </c>
      <c r="N264" s="2" t="str">
        <f>IMAGINARY(IMDIV(COMPLEX(H264,I264,"j"),Zn_Lc))</f>
        <v>-40.09454734</v>
      </c>
      <c r="O264" s="45" t="str">
        <f>IMREAL(IMPRODUCT(COMPLEX(K264,L264,"j"),Z1_L))</f>
        <v>0.00</v>
      </c>
      <c r="P264" s="45" t="str">
        <f>IMREAL(IMPRODUCT(COMPLEX(M264,N264,"j"),Zn_L))</f>
        <v>0.00</v>
      </c>
      <c r="Q264" s="45" t="str">
        <f t="shared" si="6"/>
        <v>0.00</v>
      </c>
      <c r="R264" s="50" t="str">
        <f t="shared" si="7"/>
        <v>328.7</v>
      </c>
      <c r="S264" s="50" t="str">
        <f t="shared" si="8"/>
        <v>-14.8</v>
      </c>
      <c r="T264" s="50" t="str">
        <f t="shared" si="9"/>
        <v>313.9</v>
      </c>
      <c r="V264" s="50" t="str">
        <f t="shared" si="10"/>
        <v>12335.0</v>
      </c>
      <c r="W264" s="50" t="str">
        <f t="shared" si="12"/>
        <v>2960.7</v>
      </c>
    </row>
    <row r="265" ht="15.75" customHeight="1">
      <c r="A265" s="2">
        <v>247.0</v>
      </c>
      <c r="B265" s="51" t="str">
        <f>B264+angle_step</f>
        <v>347.344</v>
      </c>
      <c r="C265" s="57" t="str">
        <f t="shared" si="4"/>
        <v>318.2</v>
      </c>
      <c r="D265" s="57" t="str">
        <f t="shared" si="5"/>
        <v>47.3</v>
      </c>
      <c r="E265" s="45" t="str">
        <f>V1pk*COS(B265*PI()/180)</f>
        <v>330.61</v>
      </c>
      <c r="F265" s="45" t="str">
        <f>V1pk*SIN((B265)*PI()/180)</f>
        <v>-74.24</v>
      </c>
      <c r="G265" s="1"/>
      <c r="H265" s="45" t="str">
        <f>VnPk*COS(VnFrq/V1Frq*((B265+Vn_angle)*PI()/180))</f>
        <v>-12.37</v>
      </c>
      <c r="I265" s="45" t="str">
        <f>VnPk*SIN(VnFrq/V1Frq*((B265+Vn_angle)*PI()/180))</f>
        <v>-10.67</v>
      </c>
      <c r="K265" s="2" t="str">
        <f>IMREAL(IMDIV(COMPLEX(E265,F265,"j"),Z1_Lc))</f>
        <v>18.33125842</v>
      </c>
      <c r="L265" s="2" t="str">
        <f>IMAGINARY(IMDIV(COMPLEX(E265,F265,"j"),Z1_Lc))</f>
        <v>81.63280076</v>
      </c>
      <c r="M265" s="2" t="str">
        <f>IMREAL(IMDIV(COMPLEX(H265,I265,"j"),Zn_Lc))</f>
        <v>28.97011024</v>
      </c>
      <c r="N265" s="2" t="str">
        <f>IMAGINARY(IMDIV(COMPLEX(H265,I265,"j"),Zn_Lc))</f>
        <v>-33.58440877</v>
      </c>
      <c r="O265" s="45" t="str">
        <f>IMREAL(IMPRODUCT(COMPLEX(K265,L265,"j"),Z1_L))</f>
        <v>0.00</v>
      </c>
      <c r="P265" s="45" t="str">
        <f>IMREAL(IMPRODUCT(COMPLEX(M265,N265,"j"),Zn_L))</f>
        <v>0.00</v>
      </c>
      <c r="Q265" s="45" t="str">
        <f t="shared" si="6"/>
        <v>0.00</v>
      </c>
      <c r="R265" s="50" t="str">
        <f t="shared" si="7"/>
        <v>330.6</v>
      </c>
      <c r="S265" s="50" t="str">
        <f t="shared" si="8"/>
        <v>-12.4</v>
      </c>
      <c r="T265" s="50" t="str">
        <f t="shared" si="9"/>
        <v>318.2</v>
      </c>
      <c r="V265" s="50" t="str">
        <f t="shared" si="10"/>
        <v>15053.6</v>
      </c>
      <c r="W265" s="50" t="str">
        <f t="shared" si="12"/>
        <v>3007.2</v>
      </c>
    </row>
    <row r="266" ht="15.75" customHeight="1">
      <c r="A266" s="2">
        <v>248.0</v>
      </c>
      <c r="B266" s="51" t="str">
        <f>B265+angle_step</f>
        <v>348.750</v>
      </c>
      <c r="C266" s="57" t="str">
        <f t="shared" si="4"/>
        <v>323.3</v>
      </c>
      <c r="D266" s="57" t="str">
        <f t="shared" si="5"/>
        <v>53.2</v>
      </c>
      <c r="E266" s="45" t="str">
        <f>V1pk*COS(B266*PI()/180)</f>
        <v>332.34</v>
      </c>
      <c r="F266" s="45" t="str">
        <f>V1pk*SIN((B266)*PI()/180)</f>
        <v>-66.11</v>
      </c>
      <c r="G266" s="1"/>
      <c r="H266" s="45" t="str">
        <f>VnPk*COS(VnFrq/V1Frq*((B266+Vn_angle)*PI()/180))</f>
        <v>-9.07</v>
      </c>
      <c r="I266" s="45" t="str">
        <f>VnPk*SIN(VnFrq/V1Frq*((B266+Vn_angle)*PI()/180))</f>
        <v>-13.58</v>
      </c>
      <c r="K266" s="2" t="str">
        <f>IMREAL(IMDIV(COMPLEX(E266,F266,"j"),Z1_Lc))</f>
        <v>16.32236817</v>
      </c>
      <c r="L266" s="2" t="str">
        <f>IMAGINARY(IMDIV(COMPLEX(E266,F266,"j"),Z1_Lc))</f>
        <v>82.05808609</v>
      </c>
      <c r="M266" s="2" t="str">
        <f>IMREAL(IMDIV(COMPLEX(H266,I266,"j"),Zn_Lc))</f>
        <v>36.87808914</v>
      </c>
      <c r="N266" s="2" t="str">
        <f>IMAGINARY(IMDIV(COMPLEX(H266,I266,"j"),Zn_Lc))</f>
        <v>-24.64115137</v>
      </c>
      <c r="O266" s="45" t="str">
        <f>IMREAL(IMPRODUCT(COMPLEX(K266,L266,"j"),Z1_L))</f>
        <v>0.00</v>
      </c>
      <c r="P266" s="45" t="str">
        <f>IMREAL(IMPRODUCT(COMPLEX(M266,N266,"j"),Zn_L))</f>
        <v>0.00</v>
      </c>
      <c r="Q266" s="45" t="str">
        <f t="shared" si="6"/>
        <v>0.00</v>
      </c>
      <c r="R266" s="50" t="str">
        <f t="shared" si="7"/>
        <v>332.3</v>
      </c>
      <c r="S266" s="50" t="str">
        <f t="shared" si="8"/>
        <v>-9.1</v>
      </c>
      <c r="T266" s="50" t="str">
        <f t="shared" si="9"/>
        <v>323.3</v>
      </c>
      <c r="V266" s="50" t="str">
        <f t="shared" si="10"/>
        <v>17197.7</v>
      </c>
      <c r="W266" s="50" t="str">
        <f t="shared" si="12"/>
        <v>2794.5</v>
      </c>
    </row>
    <row r="267" ht="15.75" customHeight="1">
      <c r="A267" s="2">
        <v>249.0</v>
      </c>
      <c r="B267" s="51" t="str">
        <f>B266+angle_step</f>
        <v>350.156</v>
      </c>
      <c r="C267" s="57" t="str">
        <f t="shared" si="4"/>
        <v>328.7</v>
      </c>
      <c r="D267" s="57" t="str">
        <f t="shared" si="5"/>
        <v>56.4</v>
      </c>
      <c r="E267" s="45" t="str">
        <f>V1pk*COS(B267*PI()/180)</f>
        <v>333.86</v>
      </c>
      <c r="F267" s="45" t="str">
        <f>V1pk*SIN((B267)*PI()/180)</f>
        <v>-57.93</v>
      </c>
      <c r="G267" s="1"/>
      <c r="H267" s="45" t="str">
        <f>VnPk*COS(VnFrq/V1Frq*((B267+Vn_angle)*PI()/180))</f>
        <v>-5.12</v>
      </c>
      <c r="I267" s="45" t="str">
        <f>VnPk*SIN(VnFrq/V1Frq*((B267+Vn_angle)*PI()/180))</f>
        <v>-15.51</v>
      </c>
      <c r="K267" s="2" t="str">
        <f>IMREAL(IMDIV(COMPLEX(E267,F267,"j"),Z1_Lc))</f>
        <v>14.30364593</v>
      </c>
      <c r="L267" s="2" t="str">
        <f>IMAGINARY(IMDIV(COMPLEX(E267,F267,"j"),Z1_Lc))</f>
        <v>82.43394269</v>
      </c>
      <c r="M267" s="2" t="str">
        <f>IMREAL(IMDIV(COMPLEX(H267,I267,"j"),Zn_Lc))</f>
        <v>42.1143291</v>
      </c>
      <c r="N267" s="2" t="str">
        <f>IMAGINARY(IMDIV(COMPLEX(H267,I267,"j"),Zn_Lc))</f>
        <v>-13.91269508</v>
      </c>
      <c r="O267" s="45" t="str">
        <f>IMREAL(IMPRODUCT(COMPLEX(K267,L267,"j"),Z1_L))</f>
        <v>0.00</v>
      </c>
      <c r="P267" s="45" t="str">
        <f>IMREAL(IMPRODUCT(COMPLEX(M267,N267,"j"),Zn_L))</f>
        <v>0.00</v>
      </c>
      <c r="Q267" s="45" t="str">
        <f t="shared" si="6"/>
        <v>0.00</v>
      </c>
      <c r="R267" s="50" t="str">
        <f t="shared" si="7"/>
        <v>333.9</v>
      </c>
      <c r="S267" s="50" t="str">
        <f t="shared" si="8"/>
        <v>-5.1</v>
      </c>
      <c r="T267" s="50" t="str">
        <f t="shared" si="9"/>
        <v>328.7</v>
      </c>
      <c r="V267" s="50" t="str">
        <f t="shared" si="10"/>
        <v>18546.6</v>
      </c>
      <c r="W267" s="50" t="str">
        <f t="shared" si="12"/>
        <v>2393.5</v>
      </c>
    </row>
    <row r="268" ht="15.75" customHeight="1">
      <c r="A268" s="2">
        <v>250.0</v>
      </c>
      <c r="B268" s="51" t="str">
        <f>B267+angle_step</f>
        <v>351.563</v>
      </c>
      <c r="C268" s="57" t="str">
        <f t="shared" si="4"/>
        <v>334.4</v>
      </c>
      <c r="D268" s="57" t="str">
        <f t="shared" si="5"/>
        <v>56.6</v>
      </c>
      <c r="E268" s="45" t="str">
        <f>V1pk*COS(B268*PI()/180)</f>
        <v>335.18</v>
      </c>
      <c r="F268" s="45" t="str">
        <f>V1pk*SIN((B268)*PI()/180)</f>
        <v>-49.72</v>
      </c>
      <c r="G268" s="1"/>
      <c r="H268" s="45" t="str">
        <f>VnPk*COS(VnFrq/V1Frq*((B268+Vn_angle)*PI()/180))</f>
        <v>-0.80</v>
      </c>
      <c r="I268" s="45" t="str">
        <f>VnPk*SIN(VnFrq/V1Frq*((B268+Vn_angle)*PI()/180))</f>
        <v>-16.31</v>
      </c>
      <c r="K268" s="2" t="str">
        <f>IMREAL(IMDIV(COMPLEX(E268,F268,"j"),Z1_Lc))</f>
        <v>12.27630771</v>
      </c>
      <c r="L268" s="2" t="str">
        <f>IMAGINARY(IMDIV(COMPLEX(E268,F268,"j"),Z1_Lc))</f>
        <v>82.76014417</v>
      </c>
      <c r="M268" s="2" t="str">
        <f>IMREAL(IMDIV(COMPLEX(H268,I268,"j"),Zn_Lc))</f>
        <v>44.29947568</v>
      </c>
      <c r="N268" s="2" t="str">
        <f>IMAGINARY(IMDIV(COMPLEX(H268,I268,"j"),Zn_Lc))</f>
        <v>-2.176293687</v>
      </c>
      <c r="O268" s="45" t="str">
        <f>IMREAL(IMPRODUCT(COMPLEX(K268,L268,"j"),Z1_L))</f>
        <v>0.00</v>
      </c>
      <c r="P268" s="45" t="str">
        <f>IMREAL(IMPRODUCT(COMPLEX(M268,N268,"j"),Zn_L))</f>
        <v>0.00</v>
      </c>
      <c r="Q268" s="45" t="str">
        <f t="shared" si="6"/>
        <v>0.00</v>
      </c>
      <c r="R268" s="50" t="str">
        <f t="shared" si="7"/>
        <v>335.2</v>
      </c>
      <c r="S268" s="50" t="str">
        <f t="shared" si="8"/>
        <v>-0.8</v>
      </c>
      <c r="T268" s="50" t="str">
        <f t="shared" si="9"/>
        <v>334.4</v>
      </c>
      <c r="V268" s="50" t="str">
        <f t="shared" si="10"/>
        <v>18917.7</v>
      </c>
      <c r="W268" s="50" t="str">
        <f t="shared" si="12"/>
        <v>1890.1</v>
      </c>
    </row>
    <row r="269" ht="15.75" customHeight="1">
      <c r="A269" s="2">
        <v>251.0</v>
      </c>
      <c r="B269" s="51" t="str">
        <f>B268+angle_step</f>
        <v>352.969</v>
      </c>
      <c r="C269" s="57" t="str">
        <f t="shared" si="4"/>
        <v>339.9</v>
      </c>
      <c r="D269" s="57" t="str">
        <f t="shared" si="5"/>
        <v>53.5</v>
      </c>
      <c r="E269" s="45" t="str">
        <f>V1pk*COS(B269*PI()/180)</f>
        <v>336.30</v>
      </c>
      <c r="F269" s="45" t="str">
        <f>V1pk*SIN((B269)*PI()/180)</f>
        <v>-41.48</v>
      </c>
      <c r="G269" s="1"/>
      <c r="H269" s="45" t="str">
        <f>VnPk*COS(VnFrq/V1Frq*((B269+Vn_angle)*PI()/180))</f>
        <v>3.58</v>
      </c>
      <c r="I269" s="45" t="str">
        <f>VnPk*SIN(VnFrq/V1Frq*((B269+Vn_angle)*PI()/180))</f>
        <v>-15.93</v>
      </c>
      <c r="K269" s="2" t="str">
        <f>IMREAL(IMDIV(COMPLEX(E269,F269,"j"),Z1_Lc))</f>
        <v>10.24157471</v>
      </c>
      <c r="L269" s="2" t="str">
        <f>IMAGINARY(IMDIV(COMPLEX(E269,F269,"j"),Z1_Lc))</f>
        <v>83.03649404</v>
      </c>
      <c r="M269" s="2" t="str">
        <f>IMREAL(IMDIV(COMPLEX(H269,I269,"j"),Zn_Lc))</f>
        <v>43.27521968</v>
      </c>
      <c r="N269" s="2" t="str">
        <f>IMAGINARY(IMDIV(COMPLEX(H269,I269,"j"),Zn_Lc))</f>
        <v>9.717775546</v>
      </c>
      <c r="O269" s="45" t="str">
        <f>IMREAL(IMPRODUCT(COMPLEX(K269,L269,"j"),Z1_L))</f>
        <v>0.00</v>
      </c>
      <c r="P269" s="45" t="str">
        <f>IMREAL(IMPRODUCT(COMPLEX(M269,N269,"j"),Zn_L))</f>
        <v>0.00</v>
      </c>
      <c r="Q269" s="45" t="str">
        <f t="shared" si="6"/>
        <v>0.00</v>
      </c>
      <c r="R269" s="50" t="str">
        <f t="shared" si="7"/>
        <v>336.3</v>
      </c>
      <c r="S269" s="50" t="str">
        <f t="shared" si="8"/>
        <v>3.6</v>
      </c>
      <c r="T269" s="50" t="str">
        <f t="shared" si="9"/>
        <v>339.9</v>
      </c>
      <c r="V269" s="50" t="str">
        <f t="shared" si="10"/>
        <v>18189.1</v>
      </c>
      <c r="W269" s="50" t="str">
        <f t="shared" si="12"/>
        <v>1367.1</v>
      </c>
    </row>
    <row r="270" ht="15.75" customHeight="1">
      <c r="A270" s="2">
        <v>252.0</v>
      </c>
      <c r="B270" s="51" t="str">
        <f>B269+angle_step</f>
        <v>354.375</v>
      </c>
      <c r="C270" s="57" t="str">
        <f t="shared" si="4"/>
        <v>344.9</v>
      </c>
      <c r="D270" s="57" t="str">
        <f t="shared" si="5"/>
        <v>47.3</v>
      </c>
      <c r="E270" s="45" t="str">
        <f>V1pk*COS(B270*PI()/180)</f>
        <v>337.21</v>
      </c>
      <c r="F270" s="45" t="str">
        <f>V1pk*SIN((B270)*PI()/180)</f>
        <v>-33.21</v>
      </c>
      <c r="G270" s="1"/>
      <c r="H270" s="45" t="str">
        <f>VnPk*COS(VnFrq/V1Frq*((B270+Vn_angle)*PI()/180))</f>
        <v>7.70</v>
      </c>
      <c r="I270" s="45" t="str">
        <f>VnPk*SIN(VnFrq/V1Frq*((B270+Vn_angle)*PI()/180))</f>
        <v>-14.40</v>
      </c>
      <c r="K270" s="2" t="str">
        <f>IMREAL(IMDIV(COMPLEX(E270,F270,"j"),Z1_Lc))</f>
        <v>8.200672563</v>
      </c>
      <c r="L270" s="2" t="str">
        <f>IMAGINARY(IMDIV(COMPLEX(E270,F270,"j"),Z1_Lc))</f>
        <v>83.26282582</v>
      </c>
      <c r="M270" s="2" t="str">
        <f>IMREAL(IMDIV(COMPLEX(H270,I270,"j"),Zn_Lc))</f>
        <v>39.11576626</v>
      </c>
      <c r="N270" s="2" t="str">
        <f>IMAGINARY(IMDIV(COMPLEX(H270,I270,"j"),Zn_Lc))</f>
        <v>20.90781266</v>
      </c>
      <c r="O270" s="45" t="str">
        <f>IMREAL(IMPRODUCT(COMPLEX(K270,L270,"j"),Z1_L))</f>
        <v>0.00</v>
      </c>
      <c r="P270" s="45" t="str">
        <f>IMREAL(IMPRODUCT(COMPLEX(M270,N270,"j"),Zn_L))</f>
        <v>0.00</v>
      </c>
      <c r="Q270" s="45" t="str">
        <f t="shared" si="6"/>
        <v>0.00</v>
      </c>
      <c r="R270" s="50" t="str">
        <f t="shared" si="7"/>
        <v>337.2</v>
      </c>
      <c r="S270" s="50" t="str">
        <f t="shared" si="8"/>
        <v>7.7</v>
      </c>
      <c r="T270" s="50" t="str">
        <f t="shared" si="9"/>
        <v>344.9</v>
      </c>
      <c r="V270" s="50" t="str">
        <f t="shared" si="10"/>
        <v>16320.0</v>
      </c>
      <c r="W270" s="50" t="str">
        <f t="shared" si="12"/>
        <v>890.1</v>
      </c>
    </row>
    <row r="271" ht="15.75" customHeight="1">
      <c r="A271" s="2">
        <v>253.0</v>
      </c>
      <c r="B271" s="51" t="str">
        <f>B270+angle_step</f>
        <v>355.781</v>
      </c>
      <c r="C271" s="57" t="str">
        <f t="shared" si="4"/>
        <v>349.2</v>
      </c>
      <c r="D271" s="57" t="str">
        <f t="shared" si="5"/>
        <v>38.3</v>
      </c>
      <c r="E271" s="45" t="str">
        <f>V1pk*COS(B271*PI()/180)</f>
        <v>337.93</v>
      </c>
      <c r="F271" s="45" t="str">
        <f>V1pk*SIN((B271)*PI()/180)</f>
        <v>-24.93</v>
      </c>
      <c r="G271" s="1"/>
      <c r="H271" s="45" t="str">
        <f>VnPk*COS(VnFrq/V1Frq*((B271+Vn_angle)*PI()/180))</f>
        <v>11.26</v>
      </c>
      <c r="I271" s="45" t="str">
        <f>VnPk*SIN(VnFrq/V1Frq*((B271+Vn_angle)*PI()/180))</f>
        <v>-11.83</v>
      </c>
      <c r="K271" s="2" t="str">
        <f>IMREAL(IMDIV(COMPLEX(E271,F271,"j"),Z1_Lc))</f>
        <v>6.154830638</v>
      </c>
      <c r="L271" s="2" t="str">
        <f>IMAGINARY(IMDIV(COMPLEX(E271,F271,"j"),Z1_Lc))</f>
        <v>83.4390032</v>
      </c>
      <c r="M271" s="2" t="str">
        <f>IMREAL(IMDIV(COMPLEX(H271,I271,"j"),Zn_Lc))</f>
        <v>32.12245895</v>
      </c>
      <c r="N271" s="2" t="str">
        <f>IMAGINARY(IMDIV(COMPLEX(H271,I271,"j"),Zn_Lc))</f>
        <v>30.5831233</v>
      </c>
      <c r="O271" s="45" t="str">
        <f>IMREAL(IMPRODUCT(COMPLEX(K271,L271,"j"),Z1_L))</f>
        <v>0.00</v>
      </c>
      <c r="P271" s="45" t="str">
        <f>IMREAL(IMPRODUCT(COMPLEX(M271,N271,"j"),Zn_L))</f>
        <v>0.00</v>
      </c>
      <c r="Q271" s="45" t="str">
        <f t="shared" si="6"/>
        <v>0.00</v>
      </c>
      <c r="R271" s="50" t="str">
        <f t="shared" si="7"/>
        <v>337.9</v>
      </c>
      <c r="S271" s="50" t="str">
        <f t="shared" si="8"/>
        <v>11.3</v>
      </c>
      <c r="T271" s="50" t="str">
        <f t="shared" si="9"/>
        <v>349.2</v>
      </c>
      <c r="V271" s="50" t="str">
        <f t="shared" si="10"/>
        <v>13366.0</v>
      </c>
      <c r="W271" s="50" t="str">
        <f t="shared" si="12"/>
        <v>501.4</v>
      </c>
    </row>
    <row r="272" ht="15.75" customHeight="1">
      <c r="A272" s="2">
        <v>254.0</v>
      </c>
      <c r="B272" s="51" t="str">
        <f>B271+angle_step</f>
        <v>357.188</v>
      </c>
      <c r="C272" s="57" t="str">
        <f t="shared" si="4"/>
        <v>352.4</v>
      </c>
      <c r="D272" s="57" t="str">
        <f t="shared" si="5"/>
        <v>26.9</v>
      </c>
      <c r="E272" s="45" t="str">
        <f>V1pk*COS(B272*PI()/180)</f>
        <v>338.44</v>
      </c>
      <c r="F272" s="45" t="str">
        <f>V1pk*SIN((B272)*PI()/180)</f>
        <v>-16.63</v>
      </c>
      <c r="G272" s="1"/>
      <c r="H272" s="45" t="str">
        <f>VnPk*COS(VnFrq/V1Frq*((B272+Vn_angle)*PI()/180))</f>
        <v>14.01</v>
      </c>
      <c r="I272" s="45" t="str">
        <f>VnPk*SIN(VnFrq/V1Frq*((B272+Vn_angle)*PI()/180))</f>
        <v>-8.40</v>
      </c>
      <c r="K272" s="2" t="str">
        <f>IMREAL(IMDIV(COMPLEX(E272,F272,"j"),Z1_Lc))</f>
        <v>4.105281273</v>
      </c>
      <c r="L272" s="2" t="str">
        <f>IMAGINARY(IMDIV(COMPLEX(E272,F272,"j"),Z1_Lc))</f>
        <v>83.56492003</v>
      </c>
      <c r="M272" s="2" t="str">
        <f>IMREAL(IMDIV(COMPLEX(H272,I272,"j"),Zn_Lc))</f>
        <v>22.80194796</v>
      </c>
      <c r="N272" s="2" t="str">
        <f>IMAGINARY(IMDIV(COMPLEX(H272,I272,"j"),Zn_Lc))</f>
        <v>38.04275186</v>
      </c>
      <c r="O272" s="45" t="str">
        <f>IMREAL(IMPRODUCT(COMPLEX(K272,L272,"j"),Z1_L))</f>
        <v>0.00</v>
      </c>
      <c r="P272" s="45" t="str">
        <f>IMREAL(IMPRODUCT(COMPLEX(M272,N272,"j"),Zn_L))</f>
        <v>0.00</v>
      </c>
      <c r="Q272" s="45" t="str">
        <f t="shared" si="6"/>
        <v>0.00</v>
      </c>
      <c r="R272" s="50" t="str">
        <f t="shared" si="7"/>
        <v>338.4</v>
      </c>
      <c r="S272" s="50" t="str">
        <f t="shared" si="8"/>
        <v>14.0</v>
      </c>
      <c r="T272" s="50" t="str">
        <f t="shared" si="9"/>
        <v>352.4</v>
      </c>
      <c r="V272" s="50" t="str">
        <f t="shared" si="10"/>
        <v>9483.3</v>
      </c>
      <c r="W272" s="50" t="str">
        <f t="shared" si="12"/>
        <v>221.5</v>
      </c>
    </row>
    <row r="273" ht="15.75" customHeight="1">
      <c r="A273" s="2">
        <v>255.0</v>
      </c>
      <c r="B273" s="51" t="str">
        <f>B272+angle_step</f>
        <v>358.594</v>
      </c>
      <c r="C273" s="57" t="str">
        <f t="shared" si="4"/>
        <v>354.5</v>
      </c>
      <c r="D273" s="57" t="str">
        <f t="shared" si="5"/>
        <v>13.9</v>
      </c>
      <c r="E273" s="45" t="str">
        <f>V1pk*COS(B273*PI()/180)</f>
        <v>338.74</v>
      </c>
      <c r="F273" s="45" t="str">
        <f>V1pk*SIN((B273)*PI()/180)</f>
        <v>-8.32</v>
      </c>
      <c r="G273" s="1"/>
      <c r="H273" s="45" t="str">
        <f>VnPk*COS(VnFrq/V1Frq*((B273+Vn_angle)*PI()/180))</f>
        <v>15.74</v>
      </c>
      <c r="I273" s="45" t="str">
        <f>VnPk*SIN(VnFrq/V1Frq*((B273+Vn_angle)*PI()/180))</f>
        <v>-4.36</v>
      </c>
      <c r="K273" s="2" t="str">
        <f>IMREAL(IMDIV(COMPLEX(E273,F273,"j"),Z1_Lc))</f>
        <v>2.05325904</v>
      </c>
      <c r="L273" s="2" t="str">
        <f>IMAGINARY(IMDIV(COMPLEX(E273,F273,"j"),Z1_Lc))</f>
        <v>83.64050049</v>
      </c>
      <c r="M273" s="2" t="str">
        <f>IMREAL(IMDIV(COMPLEX(H273,I273,"j"),Zn_Lc))</f>
        <v>11.82948445</v>
      </c>
      <c r="N273" s="2" t="str">
        <f>IMAGINARY(IMDIV(COMPLEX(H273,I273,"j"),Zn_Lc))</f>
        <v>42.74626414</v>
      </c>
      <c r="O273" s="45" t="str">
        <f>IMREAL(IMPRODUCT(COMPLEX(K273,L273,"j"),Z1_L))</f>
        <v>0.00</v>
      </c>
      <c r="P273" s="45" t="str">
        <f>IMREAL(IMPRODUCT(COMPLEX(M273,N273,"j"),Zn_L))</f>
        <v>0.00</v>
      </c>
      <c r="Q273" s="45" t="str">
        <f t="shared" si="6"/>
        <v>0.00</v>
      </c>
      <c r="R273" s="50" t="str">
        <f t="shared" si="7"/>
        <v>338.7</v>
      </c>
      <c r="S273" s="50" t="str">
        <f t="shared" si="8"/>
        <v>15.7</v>
      </c>
      <c r="T273" s="50" t="str">
        <f t="shared" si="9"/>
        <v>354.5</v>
      </c>
      <c r="V273" s="50" t="str">
        <f t="shared" si="10"/>
        <v>4921.2</v>
      </c>
      <c r="W273" s="50" t="str">
        <f t="shared" si="12"/>
        <v>55.0</v>
      </c>
    </row>
    <row r="274" ht="15.75" customHeight="1"/>
    <row r="275" ht="15.75" customHeight="1"/>
    <row r="276" ht="15.75" customHeight="1">
      <c r="C276" s="48" t="s">
        <v>93</v>
      </c>
      <c r="D276" s="48" t="s">
        <v>94</v>
      </c>
      <c r="E276" s="48" t="s">
        <v>95</v>
      </c>
      <c r="G276" s="48"/>
      <c r="H276" s="48" t="s">
        <v>96</v>
      </c>
      <c r="I276" s="48"/>
      <c r="J276" s="48"/>
      <c r="K276" s="48" t="s">
        <v>97</v>
      </c>
      <c r="L276" s="48"/>
      <c r="M276" s="48" t="s">
        <v>98</v>
      </c>
      <c r="N276" s="48"/>
      <c r="O276" s="48" t="s">
        <v>99</v>
      </c>
      <c r="P276" s="48" t="s">
        <v>100</v>
      </c>
      <c r="Q276" s="48" t="s">
        <v>101</v>
      </c>
      <c r="R276" s="48" t="s">
        <v>102</v>
      </c>
      <c r="S276" s="48" t="s">
        <v>103</v>
      </c>
      <c r="T276" s="48" t="s">
        <v>104</v>
      </c>
    </row>
    <row r="277" ht="15.75" customHeight="1">
      <c r="A277" s="2">
        <v>0.0</v>
      </c>
      <c r="C277" s="2" t="str">
        <f t="shared" ref="C277:E277" si="13">C18*C18</f>
        <v>126150</v>
      </c>
      <c r="D277" s="2" t="str">
        <f t="shared" si="13"/>
        <v>0</v>
      </c>
      <c r="E277" s="2" t="str">
        <f t="shared" si="13"/>
        <v>114816.6667</v>
      </c>
      <c r="H277" s="2" t="str">
        <f t="shared" ref="H277:H532" si="16">H18*H18</f>
        <v>266.6666667</v>
      </c>
      <c r="K277" s="2" t="str">
        <f t="shared" ref="K277:K532" si="17">K18*K18</f>
        <v>0</v>
      </c>
      <c r="M277" s="2" t="str">
        <f t="shared" ref="M277:M532" si="18">M18*M18</f>
        <v>0</v>
      </c>
      <c r="O277" s="2" t="str">
        <f t="shared" ref="O277:T277" si="14">O18*O18</f>
        <v>0</v>
      </c>
      <c r="P277" s="2" t="str">
        <f t="shared" si="14"/>
        <v>0</v>
      </c>
      <c r="Q277" s="2" t="str">
        <f t="shared" si="14"/>
        <v>0</v>
      </c>
      <c r="R277" s="2" t="str">
        <f t="shared" si="14"/>
        <v>114816.6667</v>
      </c>
      <c r="S277" s="2" t="str">
        <f t="shared" si="14"/>
        <v>266.6666667</v>
      </c>
      <c r="T277" s="2" t="str">
        <f t="shared" si="14"/>
        <v>126150</v>
      </c>
    </row>
    <row r="278" ht="15.75" customHeight="1">
      <c r="A278" s="2">
        <v>1.0</v>
      </c>
      <c r="C278" s="2" t="str">
        <f t="shared" ref="C278:E278" si="15">C19*C19</f>
        <v>125657.7891</v>
      </c>
      <c r="D278" s="2" t="str">
        <f t="shared" si="15"/>
        <v>192.7305667</v>
      </c>
      <c r="E278" s="2" t="str">
        <f t="shared" si="15"/>
        <v>114747.5158</v>
      </c>
      <c r="H278" s="2" t="str">
        <f t="shared" si="16"/>
        <v>247.697148</v>
      </c>
      <c r="K278" s="2" t="str">
        <f t="shared" si="17"/>
        <v>4.215872683</v>
      </c>
      <c r="M278" s="2" t="str">
        <f t="shared" si="18"/>
        <v>139.9367023</v>
      </c>
      <c r="O278" s="2" t="str">
        <f t="shared" ref="O278:T278" si="19">O19*O19</f>
        <v>0</v>
      </c>
      <c r="P278" s="2" t="str">
        <f t="shared" si="19"/>
        <v>0</v>
      </c>
      <c r="Q278" s="2" t="str">
        <f t="shared" si="19"/>
        <v>0</v>
      </c>
      <c r="R278" s="2" t="str">
        <f t="shared" si="19"/>
        <v>114747.5158</v>
      </c>
      <c r="S278" s="2" t="str">
        <f t="shared" si="19"/>
        <v>247.697148</v>
      </c>
      <c r="T278" s="2" t="str">
        <f t="shared" si="19"/>
        <v>125657.7891</v>
      </c>
    </row>
    <row r="279" ht="15.75" customHeight="1">
      <c r="A279" s="2">
        <v>2.0</v>
      </c>
      <c r="C279" s="2" t="str">
        <f t="shared" ref="C279:E279" si="20">C20*C20</f>
        <v>124217.1789</v>
      </c>
      <c r="D279" s="2" t="str">
        <f t="shared" si="20"/>
        <v>723.9989849</v>
      </c>
      <c r="E279" s="2" t="str">
        <f t="shared" si="20"/>
        <v>114540.2299</v>
      </c>
      <c r="H279" s="2" t="str">
        <f t="shared" si="16"/>
        <v>196.1862316</v>
      </c>
      <c r="K279" s="2" t="str">
        <f t="shared" si="17"/>
        <v>16.85333433</v>
      </c>
      <c r="M279" s="2" t="str">
        <f t="shared" si="18"/>
        <v>519.9288307</v>
      </c>
      <c r="O279" s="2" t="str">
        <f t="shared" ref="O279:T279" si="21">O20*O20</f>
        <v>0</v>
      </c>
      <c r="P279" s="2" t="str">
        <f t="shared" si="21"/>
        <v>0</v>
      </c>
      <c r="Q279" s="2" t="str">
        <f t="shared" si="21"/>
        <v>0</v>
      </c>
      <c r="R279" s="2" t="str">
        <f t="shared" si="21"/>
        <v>114540.2299</v>
      </c>
      <c r="S279" s="2" t="str">
        <f t="shared" si="21"/>
        <v>196.1862316</v>
      </c>
      <c r="T279" s="2" t="str">
        <f t="shared" si="21"/>
        <v>124217.1789</v>
      </c>
    </row>
    <row r="280" ht="15.75" customHeight="1">
      <c r="A280" s="2">
        <v>3.0</v>
      </c>
      <c r="C280" s="2" t="str">
        <f t="shared" ref="C280:E280" si="22">C21*C21</f>
        <v>121932.3382</v>
      </c>
      <c r="D280" s="2" t="str">
        <f t="shared" si="22"/>
        <v>1465.150898</v>
      </c>
      <c r="E280" s="2" t="str">
        <f t="shared" si="22"/>
        <v>114195.3081</v>
      </c>
      <c r="H280" s="2" t="str">
        <f t="shared" si="16"/>
        <v>126.7909768</v>
      </c>
      <c r="K280" s="2" t="str">
        <f t="shared" si="17"/>
        <v>37.88194018</v>
      </c>
      <c r="M280" s="2" t="str">
        <f t="shared" si="18"/>
        <v>1031.852369</v>
      </c>
      <c r="O280" s="2" t="str">
        <f t="shared" ref="O280:T280" si="23">O21*O21</f>
        <v>0</v>
      </c>
      <c r="P280" s="2" t="str">
        <f t="shared" si="23"/>
        <v>0</v>
      </c>
      <c r="Q280" s="2" t="str">
        <f t="shared" si="23"/>
        <v>0</v>
      </c>
      <c r="R280" s="2" t="str">
        <f t="shared" si="23"/>
        <v>114195.3081</v>
      </c>
      <c r="S280" s="2" t="str">
        <f t="shared" si="23"/>
        <v>126.7909768</v>
      </c>
      <c r="T280" s="2" t="str">
        <f t="shared" si="23"/>
        <v>121932.3382</v>
      </c>
    </row>
    <row r="281" ht="15.75" customHeight="1">
      <c r="A281" s="2">
        <v>4.0</v>
      </c>
      <c r="C281" s="2" t="str">
        <f t="shared" ref="C281:E281" si="24">C22*C22</f>
        <v>118964.5092</v>
      </c>
      <c r="D281" s="2" t="str">
        <f t="shared" si="24"/>
        <v>2238.845383</v>
      </c>
      <c r="E281" s="2" t="str">
        <f t="shared" si="24"/>
        <v>113713.5816</v>
      </c>
      <c r="H281" s="2" t="str">
        <f t="shared" si="16"/>
        <v>59.25730226</v>
      </c>
      <c r="K281" s="2" t="str">
        <f t="shared" si="17"/>
        <v>67.25103048</v>
      </c>
      <c r="M281" s="2" t="str">
        <f t="shared" si="18"/>
        <v>1530.04317</v>
      </c>
      <c r="O281" s="2" t="str">
        <f t="shared" ref="O281:T281" si="25">O22*O22</f>
        <v>0</v>
      </c>
      <c r="P281" s="2" t="str">
        <f t="shared" si="25"/>
        <v>0</v>
      </c>
      <c r="Q281" s="2" t="str">
        <f t="shared" si="25"/>
        <v>0</v>
      </c>
      <c r="R281" s="2" t="str">
        <f t="shared" si="25"/>
        <v>113713.5816</v>
      </c>
      <c r="S281" s="2" t="str">
        <f t="shared" si="25"/>
        <v>59.25730226</v>
      </c>
      <c r="T281" s="2" t="str">
        <f t="shared" si="25"/>
        <v>118964.5092</v>
      </c>
    </row>
    <row r="282" ht="15.75" customHeight="1">
      <c r="A282" s="2">
        <v>5.0</v>
      </c>
      <c r="C282" s="2" t="str">
        <f t="shared" ref="C282:E282" si="26">C23*C23</f>
        <v>115515.4977</v>
      </c>
      <c r="D282" s="2" t="str">
        <f t="shared" si="26"/>
        <v>2864.047282</v>
      </c>
      <c r="E282" s="2" t="str">
        <f t="shared" si="26"/>
        <v>113096.2109</v>
      </c>
      <c r="H282" s="2" t="str">
        <f t="shared" si="16"/>
        <v>12.80142758</v>
      </c>
      <c r="K282" s="2" t="str">
        <f t="shared" si="17"/>
        <v>104.8898525</v>
      </c>
      <c r="M282" s="2" t="str">
        <f t="shared" si="18"/>
        <v>1872.744638</v>
      </c>
      <c r="O282" s="2" t="str">
        <f t="shared" ref="O282:T282" si="27">O23*O23</f>
        <v>0</v>
      </c>
      <c r="P282" s="2" t="str">
        <f t="shared" si="27"/>
        <v>0</v>
      </c>
      <c r="Q282" s="2" t="str">
        <f t="shared" si="27"/>
        <v>0</v>
      </c>
      <c r="R282" s="2" t="str">
        <f t="shared" si="27"/>
        <v>113096.2109</v>
      </c>
      <c r="S282" s="2" t="str">
        <f t="shared" si="27"/>
        <v>12.80142758</v>
      </c>
      <c r="T282" s="2" t="str">
        <f t="shared" si="27"/>
        <v>115515.4977</v>
      </c>
    </row>
    <row r="283" ht="15.75" customHeight="1">
      <c r="A283" s="2">
        <v>6.0</v>
      </c>
      <c r="C283" s="2" t="str">
        <f t="shared" ref="C283:E283" si="28">C24*C24</f>
        <v>111808.1869</v>
      </c>
      <c r="D283" s="2" t="str">
        <f t="shared" si="28"/>
        <v>3200.819267</v>
      </c>
      <c r="E283" s="2" t="str">
        <f t="shared" si="28"/>
        <v>112344.6831</v>
      </c>
      <c r="H283" s="2" t="str">
        <f t="shared" si="16"/>
        <v>0.6420364437</v>
      </c>
      <c r="K283" s="2" t="str">
        <f t="shared" si="17"/>
        <v>150.7077311</v>
      </c>
      <c r="M283" s="2" t="str">
        <f t="shared" si="18"/>
        <v>1962.443546</v>
      </c>
      <c r="O283" s="2" t="str">
        <f t="shared" ref="O283:T283" si="29">O24*O24</f>
        <v>0</v>
      </c>
      <c r="P283" s="2" t="str">
        <f t="shared" si="29"/>
        <v>0</v>
      </c>
      <c r="Q283" s="2" t="str">
        <f t="shared" si="29"/>
        <v>0</v>
      </c>
      <c r="R283" s="2" t="str">
        <f t="shared" si="29"/>
        <v>112344.6831</v>
      </c>
      <c r="S283" s="2" t="str">
        <f t="shared" si="29"/>
        <v>0.6420364437</v>
      </c>
      <c r="T283" s="2" t="str">
        <f t="shared" si="29"/>
        <v>111808.1869</v>
      </c>
    </row>
    <row r="284" ht="15.75" customHeight="1">
      <c r="A284" s="2">
        <v>7.0</v>
      </c>
      <c r="C284" s="2" t="str">
        <f t="shared" ref="C284:E284" si="30">C25*C25</f>
        <v>108066.744</v>
      </c>
      <c r="D284" s="2" t="str">
        <f t="shared" si="30"/>
        <v>3182.987906</v>
      </c>
      <c r="E284" s="2" t="str">
        <f t="shared" si="30"/>
        <v>111460.8089</v>
      </c>
      <c r="H284" s="2" t="str">
        <f t="shared" si="16"/>
        <v>26.2389958</v>
      </c>
      <c r="K284" s="2" t="str">
        <f t="shared" si="17"/>
        <v>204.5942869</v>
      </c>
      <c r="M284" s="2" t="str">
        <f t="shared" si="18"/>
        <v>1773.616715</v>
      </c>
      <c r="O284" s="2" t="str">
        <f t="shared" ref="O284:T284" si="31">O25*O25</f>
        <v>0</v>
      </c>
      <c r="P284" s="2" t="str">
        <f t="shared" si="31"/>
        <v>0</v>
      </c>
      <c r="Q284" s="2" t="str">
        <f t="shared" si="31"/>
        <v>0</v>
      </c>
      <c r="R284" s="2" t="str">
        <f t="shared" si="31"/>
        <v>111460.8089</v>
      </c>
      <c r="S284" s="2" t="str">
        <f t="shared" si="31"/>
        <v>26.2389958</v>
      </c>
      <c r="T284" s="2" t="str">
        <f t="shared" si="31"/>
        <v>108066.744</v>
      </c>
    </row>
    <row r="285" ht="15.75" customHeight="1">
      <c r="A285" s="2">
        <v>8.0</v>
      </c>
      <c r="C285" s="2" t="str">
        <f t="shared" ref="C285:E285" si="32">C26*C26</f>
        <v>104498.8539</v>
      </c>
      <c r="D285" s="2" t="str">
        <f t="shared" si="32"/>
        <v>2830.288658</v>
      </c>
      <c r="E285" s="2" t="str">
        <f t="shared" si="32"/>
        <v>110446.7175</v>
      </c>
      <c r="H285" s="2" t="str">
        <f t="shared" si="16"/>
        <v>82.30887568</v>
      </c>
      <c r="K285" s="2" t="str">
        <f t="shared" si="17"/>
        <v>266.4197026</v>
      </c>
      <c r="M285" s="2" t="str">
        <f t="shared" si="18"/>
        <v>1359.993459</v>
      </c>
      <c r="O285" s="2" t="str">
        <f t="shared" ref="O285:T285" si="33">O26*O26</f>
        <v>0</v>
      </c>
      <c r="P285" s="2" t="str">
        <f t="shared" si="33"/>
        <v>0</v>
      </c>
      <c r="Q285" s="2" t="str">
        <f t="shared" si="33"/>
        <v>0</v>
      </c>
      <c r="R285" s="2" t="str">
        <f t="shared" si="33"/>
        <v>110446.7175</v>
      </c>
      <c r="S285" s="2" t="str">
        <f t="shared" si="33"/>
        <v>82.30887568</v>
      </c>
      <c r="T285" s="2" t="str">
        <f t="shared" si="33"/>
        <v>104498.8539</v>
      </c>
    </row>
    <row r="286" ht="15.75" customHeight="1">
      <c r="A286" s="2">
        <v>9.0</v>
      </c>
      <c r="C286" s="2" t="str">
        <f t="shared" ref="C286:E286" si="34">C27*C27</f>
        <v>101281.5823</v>
      </c>
      <c r="D286" s="2" t="str">
        <f t="shared" si="34"/>
        <v>2237.419477</v>
      </c>
      <c r="E286" s="2" t="str">
        <f t="shared" si="34"/>
        <v>109304.852</v>
      </c>
      <c r="H286" s="2" t="str">
        <f t="shared" si="16"/>
        <v>152.8973966</v>
      </c>
      <c r="K286" s="2" t="str">
        <f t="shared" si="17"/>
        <v>336.0350351</v>
      </c>
      <c r="M286" s="2" t="str">
        <f t="shared" si="18"/>
        <v>839.2672872</v>
      </c>
      <c r="O286" s="2" t="str">
        <f t="shared" ref="O286:T286" si="35">O27*O27</f>
        <v>0</v>
      </c>
      <c r="P286" s="2" t="str">
        <f t="shared" si="35"/>
        <v>0</v>
      </c>
      <c r="Q286" s="2" t="str">
        <f t="shared" si="35"/>
        <v>0</v>
      </c>
      <c r="R286" s="2" t="str">
        <f t="shared" si="35"/>
        <v>109304.852</v>
      </c>
      <c r="S286" s="2" t="str">
        <f t="shared" si="35"/>
        <v>152.8973966</v>
      </c>
      <c r="T286" s="2" t="str">
        <f t="shared" si="35"/>
        <v>101281.5823</v>
      </c>
    </row>
    <row r="287" ht="15.75" customHeight="1">
      <c r="A287" s="2">
        <v>10.0</v>
      </c>
      <c r="C287" s="2" t="str">
        <f t="shared" ref="C287:E287" si="36">C28*C28</f>
        <v>98551.54596</v>
      </c>
      <c r="D287" s="2" t="str">
        <f t="shared" si="36"/>
        <v>1543.893892</v>
      </c>
      <c r="E287" s="2" t="str">
        <f t="shared" si="36"/>
        <v>108037.9633</v>
      </c>
      <c r="H287" s="2" t="str">
        <f t="shared" si="16"/>
        <v>217.9191046</v>
      </c>
      <c r="K287" s="2" t="str">
        <f t="shared" si="17"/>
        <v>413.2725753</v>
      </c>
      <c r="M287" s="2" t="str">
        <f t="shared" si="18"/>
        <v>359.607073</v>
      </c>
      <c r="O287" s="2" t="str">
        <f t="shared" ref="O287:T287" si="37">O28*O28</f>
        <v>0</v>
      </c>
      <c r="P287" s="2" t="str">
        <f t="shared" si="37"/>
        <v>0</v>
      </c>
      <c r="Q287" s="2" t="str">
        <f t="shared" si="37"/>
        <v>0</v>
      </c>
      <c r="R287" s="2" t="str">
        <f t="shared" si="37"/>
        <v>108037.9633</v>
      </c>
      <c r="S287" s="2" t="str">
        <f t="shared" si="37"/>
        <v>217.9191046</v>
      </c>
      <c r="T287" s="2" t="str">
        <f t="shared" si="37"/>
        <v>98551.54596</v>
      </c>
    </row>
    <row r="288" ht="15.75" customHeight="1">
      <c r="A288" s="2">
        <v>11.0</v>
      </c>
      <c r="C288" s="2" t="str">
        <f t="shared" ref="C288:E288" si="38">C29*C29</f>
        <v>96399.21292</v>
      </c>
      <c r="D288" s="2" t="str">
        <f t="shared" si="38"/>
        <v>893.8524321</v>
      </c>
      <c r="E288" s="2" t="str">
        <f t="shared" si="38"/>
        <v>106649.1033</v>
      </c>
      <c r="H288" s="2" t="str">
        <f t="shared" si="16"/>
        <v>258.872542</v>
      </c>
      <c r="K288" s="2" t="str">
        <f t="shared" si="17"/>
        <v>497.9462509</v>
      </c>
      <c r="M288" s="2" t="str">
        <f t="shared" si="18"/>
        <v>57.49666708</v>
      </c>
      <c r="O288" s="2" t="str">
        <f t="shared" ref="O288:T288" si="39">O29*O29</f>
        <v>0</v>
      </c>
      <c r="P288" s="2" t="str">
        <f t="shared" si="39"/>
        <v>0</v>
      </c>
      <c r="Q288" s="2" t="str">
        <f t="shared" si="39"/>
        <v>0</v>
      </c>
      <c r="R288" s="2" t="str">
        <f t="shared" si="39"/>
        <v>106649.1033</v>
      </c>
      <c r="S288" s="2" t="str">
        <f t="shared" si="39"/>
        <v>258.872542</v>
      </c>
      <c r="T288" s="2" t="str">
        <f t="shared" si="39"/>
        <v>96399.21292</v>
      </c>
    </row>
    <row r="289" ht="15.75" customHeight="1">
      <c r="A289" s="2">
        <v>12.0</v>
      </c>
      <c r="C289" s="2" t="str">
        <f t="shared" ref="C289:E289" si="40">C30*C30</f>
        <v>94866.5774</v>
      </c>
      <c r="D289" s="2" t="str">
        <f t="shared" si="40"/>
        <v>397.5846951</v>
      </c>
      <c r="E289" s="2" t="str">
        <f t="shared" si="40"/>
        <v>105141.618</v>
      </c>
      <c r="H289" s="2" t="str">
        <f t="shared" si="16"/>
        <v>264.1047041</v>
      </c>
      <c r="K289" s="2" t="str">
        <f t="shared" si="17"/>
        <v>589.8520758</v>
      </c>
      <c r="M289" s="2" t="str">
        <f t="shared" si="18"/>
        <v>18.89940413</v>
      </c>
      <c r="O289" s="2" t="str">
        <f t="shared" ref="O289:T289" si="41">O30*O30</f>
        <v>0</v>
      </c>
      <c r="P289" s="2" t="str">
        <f t="shared" si="41"/>
        <v>0</v>
      </c>
      <c r="Q289" s="2" t="str">
        <f t="shared" si="41"/>
        <v>0</v>
      </c>
      <c r="R289" s="2" t="str">
        <f t="shared" si="41"/>
        <v>105141.618</v>
      </c>
      <c r="S289" s="2" t="str">
        <f t="shared" si="41"/>
        <v>264.1047041</v>
      </c>
      <c r="T289" s="2" t="str">
        <f t="shared" si="41"/>
        <v>94866.5774</v>
      </c>
    </row>
    <row r="290" ht="15.75" customHeight="1">
      <c r="A290" s="2">
        <v>13.0</v>
      </c>
      <c r="C290" s="2" t="str">
        <f t="shared" ref="C290:E290" si="42">C31*C31</f>
        <v>93947.27315</v>
      </c>
      <c r="D290" s="2" t="str">
        <f t="shared" si="42"/>
        <v>105.7197969</v>
      </c>
      <c r="E290" s="2" t="str">
        <f t="shared" si="42"/>
        <v>103519.139</v>
      </c>
      <c r="H290" s="2" t="str">
        <f t="shared" si="16"/>
        <v>232.1268167</v>
      </c>
      <c r="K290" s="2" t="str">
        <f t="shared" si="17"/>
        <v>688.7686408</v>
      </c>
      <c r="M290" s="2" t="str">
        <f t="shared" si="18"/>
        <v>254.7978567</v>
      </c>
      <c r="O290" s="2" t="str">
        <f t="shared" ref="O290:T290" si="43">O31*O31</f>
        <v>0</v>
      </c>
      <c r="P290" s="2" t="str">
        <f t="shared" si="43"/>
        <v>0</v>
      </c>
      <c r="Q290" s="2" t="str">
        <f t="shared" si="43"/>
        <v>0</v>
      </c>
      <c r="R290" s="2" t="str">
        <f t="shared" si="43"/>
        <v>103519.139</v>
      </c>
      <c r="S290" s="2" t="str">
        <f t="shared" si="43"/>
        <v>232.1268167</v>
      </c>
      <c r="T290" s="2" t="str">
        <f t="shared" si="43"/>
        <v>93947.27315</v>
      </c>
    </row>
    <row r="291" ht="15.75" customHeight="1">
      <c r="A291" s="2">
        <v>14.0</v>
      </c>
      <c r="C291" s="2" t="str">
        <f t="shared" ref="C291:E291" si="44">C32*C32</f>
        <v>93588.38792</v>
      </c>
      <c r="D291" s="2" t="str">
        <f t="shared" si="44"/>
        <v>3.11569446</v>
      </c>
      <c r="E291" s="2" t="str">
        <f t="shared" si="44"/>
        <v>101785.5751</v>
      </c>
      <c r="H291" s="2" t="str">
        <f t="shared" si="16"/>
        <v>172.037957</v>
      </c>
      <c r="K291" s="2" t="str">
        <f t="shared" si="17"/>
        <v>794.4576471</v>
      </c>
      <c r="M291" s="2" t="str">
        <f t="shared" si="18"/>
        <v>698.0688233</v>
      </c>
      <c r="O291" s="2" t="str">
        <f t="shared" ref="O291:T291" si="45">O32*O32</f>
        <v>0</v>
      </c>
      <c r="P291" s="2" t="str">
        <f t="shared" si="45"/>
        <v>0</v>
      </c>
      <c r="Q291" s="2" t="str">
        <f t="shared" si="45"/>
        <v>0</v>
      </c>
      <c r="R291" s="2" t="str">
        <f t="shared" si="45"/>
        <v>101785.5751</v>
      </c>
      <c r="S291" s="2" t="str">
        <f t="shared" si="45"/>
        <v>172.037957</v>
      </c>
      <c r="T291" s="2" t="str">
        <f t="shared" si="45"/>
        <v>93588.38792</v>
      </c>
    </row>
    <row r="292" ht="15.75" customHeight="1">
      <c r="A292" s="2">
        <v>15.0</v>
      </c>
      <c r="C292" s="2" t="str">
        <f t="shared" ref="C292:E292" si="46">C33*C33</f>
        <v>93693.69831</v>
      </c>
      <c r="D292" s="2" t="str">
        <f t="shared" si="46"/>
        <v>23.56695674</v>
      </c>
      <c r="E292" s="2" t="str">
        <f t="shared" si="46"/>
        <v>99945.10252</v>
      </c>
      <c r="H292" s="2" t="str">
        <f t="shared" si="16"/>
        <v>100.935976</v>
      </c>
      <c r="K292" s="2" t="str">
        <f t="shared" si="17"/>
        <v>906.6644807</v>
      </c>
      <c r="M292" s="2" t="str">
        <f t="shared" si="18"/>
        <v>1222.582751</v>
      </c>
      <c r="O292" s="2" t="str">
        <f t="shared" ref="O292:T292" si="47">O33*O33</f>
        <v>0</v>
      </c>
      <c r="P292" s="2" t="str">
        <f t="shared" si="47"/>
        <v>0</v>
      </c>
      <c r="Q292" s="2" t="str">
        <f t="shared" si="47"/>
        <v>0</v>
      </c>
      <c r="R292" s="2" t="str">
        <f t="shared" si="47"/>
        <v>99945.10252</v>
      </c>
      <c r="S292" s="2" t="str">
        <f t="shared" si="47"/>
        <v>100.935976</v>
      </c>
      <c r="T292" s="2" t="str">
        <f t="shared" si="47"/>
        <v>93693.69831</v>
      </c>
    </row>
    <row r="293" ht="15.75" customHeight="1">
      <c r="A293" s="2">
        <v>16.0</v>
      </c>
      <c r="C293" s="2" t="str">
        <f t="shared" ref="C293:E293" si="48">C34*C34</f>
        <v>94128.55004</v>
      </c>
      <c r="D293" s="2" t="str">
        <f t="shared" si="48"/>
        <v>80.26834476</v>
      </c>
      <c r="E293" s="2" t="str">
        <f t="shared" si="48"/>
        <v>98002.15513</v>
      </c>
      <c r="H293" s="2" t="str">
        <f t="shared" si="16"/>
        <v>39.05242918</v>
      </c>
      <c r="K293" s="2" t="str">
        <f t="shared" si="17"/>
        <v>1025.118826</v>
      </c>
      <c r="M293" s="2" t="str">
        <f t="shared" si="18"/>
        <v>1679.092988</v>
      </c>
      <c r="O293" s="2" t="str">
        <f t="shared" ref="O293:T293" si="49">O34*O34</f>
        <v>0</v>
      </c>
      <c r="P293" s="2" t="str">
        <f t="shared" si="49"/>
        <v>0</v>
      </c>
      <c r="Q293" s="2" t="str">
        <f t="shared" si="49"/>
        <v>0</v>
      </c>
      <c r="R293" s="2" t="str">
        <f t="shared" si="49"/>
        <v>98002.15513</v>
      </c>
      <c r="S293" s="2" t="str">
        <f t="shared" si="49"/>
        <v>39.05242918</v>
      </c>
      <c r="T293" s="2" t="str">
        <f t="shared" si="49"/>
        <v>94128.55004</v>
      </c>
    </row>
    <row r="294" ht="15.75" customHeight="1">
      <c r="A294" s="2">
        <v>17.0</v>
      </c>
      <c r="C294" s="2" t="str">
        <f t="shared" ref="C294:E294" si="50">C35*C35</f>
        <v>94726.94953</v>
      </c>
      <c r="D294" s="2" t="str">
        <f t="shared" si="50"/>
        <v>102.3040898</v>
      </c>
      <c r="E294" s="2" t="str">
        <f t="shared" si="50"/>
        <v>95961.41367</v>
      </c>
      <c r="H294" s="2" t="str">
        <f t="shared" si="16"/>
        <v>3.995832907</v>
      </c>
      <c r="K294" s="2" t="str">
        <f t="shared" si="17"/>
        <v>1149.535315</v>
      </c>
      <c r="M294" s="2" t="str">
        <f t="shared" si="18"/>
        <v>1937.702843</v>
      </c>
      <c r="O294" s="2" t="str">
        <f t="shared" ref="O294:T294" si="51">O35*O35</f>
        <v>0</v>
      </c>
      <c r="P294" s="2" t="str">
        <f t="shared" si="51"/>
        <v>0</v>
      </c>
      <c r="Q294" s="2" t="str">
        <f t="shared" si="51"/>
        <v>0</v>
      </c>
      <c r="R294" s="2" t="str">
        <f t="shared" si="51"/>
        <v>95961.41367</v>
      </c>
      <c r="S294" s="2" t="str">
        <f t="shared" si="51"/>
        <v>3.995832907</v>
      </c>
      <c r="T294" s="2" t="str">
        <f t="shared" si="51"/>
        <v>94726.94953</v>
      </c>
    </row>
    <row r="295" ht="15.75" customHeight="1">
      <c r="A295" s="2">
        <v>18.0</v>
      </c>
      <c r="C295" s="2" t="str">
        <f t="shared" ref="C295:E295" si="52">C36*C36</f>
        <v>95301.44915</v>
      </c>
      <c r="D295" s="2" t="str">
        <f t="shared" si="52"/>
        <v>65.62865962</v>
      </c>
      <c r="E295" s="2" t="str">
        <f t="shared" si="52"/>
        <v>93827.79446</v>
      </c>
      <c r="H295" s="2" t="str">
        <f t="shared" si="16"/>
        <v>5.741288569</v>
      </c>
      <c r="K295" s="2" t="str">
        <f t="shared" si="17"/>
        <v>1279.614218</v>
      </c>
      <c r="M295" s="2" t="str">
        <f t="shared" si="18"/>
        <v>1924.826749</v>
      </c>
      <c r="O295" s="2" t="str">
        <f t="shared" ref="O295:T295" si="53">O36*O36</f>
        <v>0</v>
      </c>
      <c r="P295" s="2" t="str">
        <f t="shared" si="53"/>
        <v>0</v>
      </c>
      <c r="Q295" s="2" t="str">
        <f t="shared" si="53"/>
        <v>0</v>
      </c>
      <c r="R295" s="2" t="str">
        <f t="shared" si="53"/>
        <v>93827.79446</v>
      </c>
      <c r="S295" s="2" t="str">
        <f t="shared" si="53"/>
        <v>5.741288569</v>
      </c>
      <c r="T295" s="2" t="str">
        <f t="shared" si="53"/>
        <v>95301.44915</v>
      </c>
    </row>
    <row r="296" ht="15.75" customHeight="1">
      <c r="A296" s="2">
        <v>19.0</v>
      </c>
      <c r="C296" s="2" t="str">
        <f t="shared" ref="C296:E296" si="54">C37*C37</f>
        <v>95656.04642</v>
      </c>
      <c r="D296" s="2" t="str">
        <f t="shared" si="54"/>
        <v>8.589637396</v>
      </c>
      <c r="E296" s="2" t="str">
        <f t="shared" si="54"/>
        <v>91606.43757</v>
      </c>
      <c r="H296" s="2" t="str">
        <f t="shared" si="16"/>
        <v>43.79213935</v>
      </c>
      <c r="K296" s="2" t="str">
        <f t="shared" si="17"/>
        <v>1415.042164</v>
      </c>
      <c r="M296" s="2" t="str">
        <f t="shared" si="18"/>
        <v>1644.128505</v>
      </c>
      <c r="O296" s="2" t="str">
        <f t="shared" ref="O296:T296" si="55">O37*O37</f>
        <v>0</v>
      </c>
      <c r="P296" s="2" t="str">
        <f t="shared" si="55"/>
        <v>0</v>
      </c>
      <c r="Q296" s="2" t="str">
        <f t="shared" si="55"/>
        <v>0</v>
      </c>
      <c r="R296" s="2" t="str">
        <f t="shared" si="55"/>
        <v>91606.43757</v>
      </c>
      <c r="S296" s="2" t="str">
        <f t="shared" si="55"/>
        <v>43.79213935</v>
      </c>
      <c r="T296" s="2" t="str">
        <f t="shared" si="55"/>
        <v>95656.04642</v>
      </c>
    </row>
    <row r="297" ht="15.75" customHeight="1">
      <c r="A297" s="2">
        <v>20.0</v>
      </c>
      <c r="C297" s="2" t="str">
        <f t="shared" ref="C297:E297" si="56">C38*C38</f>
        <v>95601.64895</v>
      </c>
      <c r="D297" s="2" t="str">
        <f t="shared" si="56"/>
        <v>26.56868094</v>
      </c>
      <c r="E297" s="2" t="str">
        <f t="shared" si="56"/>
        <v>89302.69446</v>
      </c>
      <c r="H297" s="2" t="str">
        <f t="shared" si="16"/>
        <v>107.3212904</v>
      </c>
      <c r="K297" s="2" t="str">
        <f t="shared" si="17"/>
        <v>1555.492895</v>
      </c>
      <c r="M297" s="2" t="str">
        <f t="shared" si="18"/>
        <v>1175.47877</v>
      </c>
      <c r="O297" s="2" t="str">
        <f t="shared" ref="O297:T297" si="57">O38*O38</f>
        <v>0</v>
      </c>
      <c r="P297" s="2" t="str">
        <f t="shared" si="57"/>
        <v>0</v>
      </c>
      <c r="Q297" s="2" t="str">
        <f t="shared" si="57"/>
        <v>0</v>
      </c>
      <c r="R297" s="2" t="str">
        <f t="shared" si="57"/>
        <v>89302.69446</v>
      </c>
      <c r="S297" s="2" t="str">
        <f t="shared" si="57"/>
        <v>107.3212904</v>
      </c>
      <c r="T297" s="2" t="str">
        <f t="shared" si="57"/>
        <v>95601.64895</v>
      </c>
    </row>
    <row r="298" ht="15.75" customHeight="1">
      <c r="A298" s="2">
        <v>21.0</v>
      </c>
      <c r="C298" s="2" t="str">
        <f t="shared" ref="C298:E298" si="58">C39*C39</f>
        <v>94972.86069</v>
      </c>
      <c r="D298" s="2" t="str">
        <f t="shared" si="58"/>
        <v>246.4871198</v>
      </c>
      <c r="E298" s="2" t="str">
        <f t="shared" si="58"/>
        <v>86922.11504</v>
      </c>
      <c r="H298" s="2" t="str">
        <f t="shared" si="16"/>
        <v>178.2519805</v>
      </c>
      <c r="K298" s="2" t="str">
        <f t="shared" si="17"/>
        <v>1700.628052</v>
      </c>
      <c r="M298" s="2" t="str">
        <f t="shared" si="18"/>
        <v>652.2284427</v>
      </c>
      <c r="O298" s="2" t="str">
        <f t="shared" ref="O298:T298" si="59">O39*O39</f>
        <v>0</v>
      </c>
      <c r="P298" s="2" t="str">
        <f t="shared" si="59"/>
        <v>0</v>
      </c>
      <c r="Q298" s="2" t="str">
        <f t="shared" si="59"/>
        <v>0</v>
      </c>
      <c r="R298" s="2" t="str">
        <f t="shared" si="59"/>
        <v>86922.11504</v>
      </c>
      <c r="S298" s="2" t="str">
        <f t="shared" si="59"/>
        <v>178.2519805</v>
      </c>
      <c r="T298" s="2" t="str">
        <f t="shared" si="59"/>
        <v>94972.86069</v>
      </c>
    </row>
    <row r="299" ht="15.75" customHeight="1">
      <c r="A299" s="2">
        <v>22.0</v>
      </c>
      <c r="C299" s="2" t="str">
        <f t="shared" ref="C299:E299" si="60">C40*C40</f>
        <v>93644.15712</v>
      </c>
      <c r="D299" s="2" t="str">
        <f t="shared" si="60"/>
        <v>787.9655041</v>
      </c>
      <c r="E299" s="2" t="str">
        <f t="shared" si="60"/>
        <v>84470.43433</v>
      </c>
      <c r="H299" s="2" t="str">
        <f t="shared" si="16"/>
        <v>236.4013938</v>
      </c>
      <c r="K299" s="2" t="str">
        <f t="shared" si="17"/>
        <v>1850.097993</v>
      </c>
      <c r="M299" s="2" t="str">
        <f t="shared" si="18"/>
        <v>223.2646255</v>
      </c>
      <c r="O299" s="2" t="str">
        <f t="shared" ref="O299:T299" si="61">O40*O40</f>
        <v>0</v>
      </c>
      <c r="P299" s="2" t="str">
        <f t="shared" si="61"/>
        <v>0</v>
      </c>
      <c r="Q299" s="2" t="str">
        <f t="shared" si="61"/>
        <v>0</v>
      </c>
      <c r="R299" s="2" t="str">
        <f t="shared" si="61"/>
        <v>84470.43433</v>
      </c>
      <c r="S299" s="2" t="str">
        <f t="shared" si="61"/>
        <v>236.4013938</v>
      </c>
      <c r="T299" s="2" t="str">
        <f t="shared" si="61"/>
        <v>93644.15712</v>
      </c>
    </row>
    <row r="300" ht="15.75" customHeight="1">
      <c r="A300" s="2">
        <v>23.0</v>
      </c>
      <c r="C300" s="2" t="str">
        <f t="shared" ref="C300:E300" si="62">C41*C41</f>
        <v>91543.16153</v>
      </c>
      <c r="D300" s="2" t="str">
        <f t="shared" si="62"/>
        <v>1722.096293</v>
      </c>
      <c r="E300" s="2" t="str">
        <f t="shared" si="62"/>
        <v>81953.55866</v>
      </c>
      <c r="H300" s="2" t="str">
        <f t="shared" si="16"/>
        <v>265.2235347</v>
      </c>
      <c r="K300" s="2" t="str">
        <f t="shared" si="17"/>
        <v>2003.542631</v>
      </c>
      <c r="M300" s="2" t="str">
        <f t="shared" si="18"/>
        <v>10.64587548</v>
      </c>
      <c r="O300" s="2" t="str">
        <f t="shared" ref="O300:T300" si="63">O41*O41</f>
        <v>0</v>
      </c>
      <c r="P300" s="2" t="str">
        <f t="shared" si="63"/>
        <v>0</v>
      </c>
      <c r="Q300" s="2" t="str">
        <f t="shared" si="63"/>
        <v>0</v>
      </c>
      <c r="R300" s="2" t="str">
        <f t="shared" si="63"/>
        <v>81953.55866</v>
      </c>
      <c r="S300" s="2" t="str">
        <f t="shared" si="63"/>
        <v>265.2235347</v>
      </c>
      <c r="T300" s="2" t="str">
        <f t="shared" si="63"/>
        <v>91543.16153</v>
      </c>
    </row>
    <row r="301" ht="15.75" customHeight="1">
      <c r="A301" s="2">
        <v>24.0</v>
      </c>
      <c r="C301" s="2" t="str">
        <f t="shared" ref="C301:E301" si="64">C42*C42</f>
        <v>88658.85959</v>
      </c>
      <c r="D301" s="2" t="str">
        <f t="shared" si="64"/>
        <v>3039.867518</v>
      </c>
      <c r="E301" s="2" t="str">
        <f t="shared" si="64"/>
        <v>79377.55138</v>
      </c>
      <c r="H301" s="2" t="str">
        <f t="shared" si="16"/>
        <v>256.517271</v>
      </c>
      <c r="K301" s="2" t="str">
        <f t="shared" si="17"/>
        <v>2160.592305</v>
      </c>
      <c r="M301" s="2" t="str">
        <f t="shared" si="18"/>
        <v>74.871323</v>
      </c>
      <c r="O301" s="2" t="str">
        <f t="shared" ref="O301:T301" si="65">O42*O42</f>
        <v>0</v>
      </c>
      <c r="P301" s="2" t="str">
        <f t="shared" si="65"/>
        <v>0</v>
      </c>
      <c r="Q301" s="2" t="str">
        <f t="shared" si="65"/>
        <v>0</v>
      </c>
      <c r="R301" s="2" t="str">
        <f t="shared" si="65"/>
        <v>79377.55138</v>
      </c>
      <c r="S301" s="2" t="str">
        <f t="shared" si="65"/>
        <v>256.517271</v>
      </c>
      <c r="T301" s="2" t="str">
        <f t="shared" si="65"/>
        <v>88658.85959</v>
      </c>
    </row>
    <row r="302" ht="15.75" customHeight="1">
      <c r="A302" s="2">
        <v>25.0</v>
      </c>
      <c r="C302" s="2" t="str">
        <f t="shared" ref="C302:E302" si="66">C43*C43</f>
        <v>85043.21687</v>
      </c>
      <c r="D302" s="2" t="str">
        <f t="shared" si="66"/>
        <v>4639.920444</v>
      </c>
      <c r="E302" s="2" t="str">
        <f t="shared" si="66"/>
        <v>76748.61833</v>
      </c>
      <c r="H302" s="2" t="str">
        <f t="shared" si="16"/>
        <v>212.7599073</v>
      </c>
      <c r="K302" s="2" t="str">
        <f t="shared" si="17"/>
        <v>2320.868668</v>
      </c>
      <c r="M302" s="2" t="str">
        <f t="shared" si="18"/>
        <v>397.6660806</v>
      </c>
      <c r="O302" s="2" t="str">
        <f t="shared" ref="O302:T302" si="67">O43*O43</f>
        <v>0</v>
      </c>
      <c r="P302" s="2" t="str">
        <f t="shared" si="67"/>
        <v>0</v>
      </c>
      <c r="Q302" s="2" t="str">
        <f t="shared" si="67"/>
        <v>0</v>
      </c>
      <c r="R302" s="2" t="str">
        <f t="shared" si="67"/>
        <v>76748.61833</v>
      </c>
      <c r="S302" s="2" t="str">
        <f t="shared" si="67"/>
        <v>212.7599073</v>
      </c>
      <c r="T302" s="2" t="str">
        <f t="shared" si="67"/>
        <v>85043.21687</v>
      </c>
    </row>
    <row r="303" ht="15.75" customHeight="1">
      <c r="A303" s="2">
        <v>26.0</v>
      </c>
      <c r="C303" s="2" t="str">
        <f t="shared" ref="C303:E303" si="68">C44*C44</f>
        <v>80805.68373</v>
      </c>
      <c r="D303" s="2" t="str">
        <f t="shared" si="68"/>
        <v>6340.170302</v>
      </c>
      <c r="E303" s="2" t="str">
        <f t="shared" si="68"/>
        <v>74073.09285</v>
      </c>
      <c r="H303" s="2" t="str">
        <f t="shared" si="16"/>
        <v>146.4022854</v>
      </c>
      <c r="K303" s="2" t="str">
        <f t="shared" si="17"/>
        <v>2483.985601</v>
      </c>
      <c r="M303" s="2" t="str">
        <f t="shared" si="18"/>
        <v>887.1812307</v>
      </c>
      <c r="O303" s="2" t="str">
        <f t="shared" ref="O303:T303" si="69">O44*O44</f>
        <v>0</v>
      </c>
      <c r="P303" s="2" t="str">
        <f t="shared" si="69"/>
        <v>0</v>
      </c>
      <c r="Q303" s="2" t="str">
        <f t="shared" si="69"/>
        <v>0</v>
      </c>
      <c r="R303" s="2" t="str">
        <f t="shared" si="69"/>
        <v>74073.09285</v>
      </c>
      <c r="S303" s="2" t="str">
        <f t="shared" si="69"/>
        <v>146.4022854</v>
      </c>
      <c r="T303" s="2" t="str">
        <f t="shared" si="69"/>
        <v>80805.68373</v>
      </c>
    </row>
    <row r="304" ht="15.75" customHeight="1">
      <c r="A304" s="2">
        <v>27.0</v>
      </c>
      <c r="C304" s="2" t="str">
        <f t="shared" ref="C304:E304" si="70">C45*C45</f>
        <v>76101.26213</v>
      </c>
      <c r="D304" s="2" t="str">
        <f t="shared" si="70"/>
        <v>7911.299724</v>
      </c>
      <c r="E304" s="2" t="str">
        <f t="shared" si="70"/>
        <v>71357.42049</v>
      </c>
      <c r="H304" s="2" t="str">
        <f t="shared" si="16"/>
        <v>76.32598754</v>
      </c>
      <c r="K304" s="2" t="str">
        <f t="shared" si="17"/>
        <v>2649.55014</v>
      </c>
      <c r="M304" s="2" t="str">
        <f t="shared" si="18"/>
        <v>1404.128771</v>
      </c>
      <c r="O304" s="2" t="str">
        <f t="shared" ref="O304:T304" si="71">O45*O45</f>
        <v>0</v>
      </c>
      <c r="P304" s="2" t="str">
        <f t="shared" si="71"/>
        <v>0</v>
      </c>
      <c r="Q304" s="2" t="str">
        <f t="shared" si="71"/>
        <v>0</v>
      </c>
      <c r="R304" s="2" t="str">
        <f t="shared" si="71"/>
        <v>71357.42049</v>
      </c>
      <c r="S304" s="2" t="str">
        <f t="shared" si="71"/>
        <v>76.32598754</v>
      </c>
      <c r="T304" s="2" t="str">
        <f t="shared" si="71"/>
        <v>76101.26213</v>
      </c>
    </row>
    <row r="305" ht="15.75" customHeight="1">
      <c r="A305" s="2">
        <v>28.0</v>
      </c>
      <c r="C305" s="2" t="str">
        <f t="shared" ref="C305:E305" si="72">C46*C46</f>
        <v>71113.89782</v>
      </c>
      <c r="D305" s="2" t="str">
        <f t="shared" si="72"/>
        <v>9124.077518</v>
      </c>
      <c r="E305" s="2" t="str">
        <f t="shared" si="72"/>
        <v>68608.14357</v>
      </c>
      <c r="H305" s="2" t="str">
        <f t="shared" si="16"/>
        <v>22.47071836</v>
      </c>
      <c r="K305" s="2" t="str">
        <f t="shared" si="17"/>
        <v>2817.163426</v>
      </c>
      <c r="M305" s="2" t="str">
        <f t="shared" si="18"/>
        <v>1801.415013</v>
      </c>
      <c r="O305" s="2" t="str">
        <f t="shared" ref="O305:T305" si="73">O46*O46</f>
        <v>0</v>
      </c>
      <c r="P305" s="2" t="str">
        <f t="shared" si="73"/>
        <v>0</v>
      </c>
      <c r="Q305" s="2" t="str">
        <f t="shared" si="73"/>
        <v>0</v>
      </c>
      <c r="R305" s="2" t="str">
        <f t="shared" si="73"/>
        <v>68608.14357</v>
      </c>
      <c r="S305" s="2" t="str">
        <f t="shared" si="73"/>
        <v>22.47071836</v>
      </c>
      <c r="T305" s="2" t="str">
        <f t="shared" si="73"/>
        <v>71113.89782</v>
      </c>
    </row>
    <row r="306" ht="15.75" customHeight="1">
      <c r="A306" s="2">
        <v>29.0</v>
      </c>
      <c r="C306" s="2" t="str">
        <f t="shared" ref="C306:E306" si="74">C47*C47</f>
        <v>66037.69597</v>
      </c>
      <c r="D306" s="2" t="str">
        <f t="shared" si="74"/>
        <v>9798.565726</v>
      </c>
      <c r="E306" s="2" t="str">
        <f t="shared" si="74"/>
        <v>65831.88532</v>
      </c>
      <c r="H306" s="2" t="str">
        <f t="shared" si="16"/>
        <v>0.1606058393</v>
      </c>
      <c r="K306" s="2" t="str">
        <f t="shared" si="17"/>
        <v>2986.421664</v>
      </c>
      <c r="M306" s="2" t="str">
        <f t="shared" si="18"/>
        <v>1965.995023</v>
      </c>
      <c r="O306" s="2" t="str">
        <f t="shared" ref="O306:T306" si="75">O47*O47</f>
        <v>0</v>
      </c>
      <c r="P306" s="2" t="str">
        <f t="shared" si="75"/>
        <v>0</v>
      </c>
      <c r="Q306" s="2" t="str">
        <f t="shared" si="75"/>
        <v>0</v>
      </c>
      <c r="R306" s="2" t="str">
        <f t="shared" si="75"/>
        <v>65831.88532</v>
      </c>
      <c r="S306" s="2" t="str">
        <f t="shared" si="75"/>
        <v>0.1606058393</v>
      </c>
      <c r="T306" s="2" t="str">
        <f t="shared" si="75"/>
        <v>66037.69597</v>
      </c>
    </row>
    <row r="307" ht="15.75" customHeight="1">
      <c r="A307" s="2">
        <v>30.0</v>
      </c>
      <c r="C307" s="2" t="str">
        <f t="shared" ref="C307:E307" si="76">C48*C48</f>
        <v>61058.67458</v>
      </c>
      <c r="D307" s="2" t="str">
        <f t="shared" si="76"/>
        <v>9842.653712</v>
      </c>
      <c r="E307" s="2" t="str">
        <f t="shared" si="76"/>
        <v>63035.334</v>
      </c>
      <c r="H307" s="2" t="str">
        <f t="shared" si="16"/>
        <v>15.74383142</v>
      </c>
      <c r="K307" s="2" t="str">
        <f t="shared" si="17"/>
        <v>3156.917096</v>
      </c>
      <c r="M307" s="2" t="str">
        <f t="shared" si="18"/>
        <v>1851.038748</v>
      </c>
      <c r="O307" s="2" t="str">
        <f t="shared" ref="O307:T307" si="77">O48*O48</f>
        <v>0</v>
      </c>
      <c r="P307" s="2" t="str">
        <f t="shared" si="77"/>
        <v>0</v>
      </c>
      <c r="Q307" s="2" t="str">
        <f t="shared" si="77"/>
        <v>0</v>
      </c>
      <c r="R307" s="2" t="str">
        <f t="shared" si="77"/>
        <v>63035.334</v>
      </c>
      <c r="S307" s="2" t="str">
        <f t="shared" si="77"/>
        <v>15.74383142</v>
      </c>
      <c r="T307" s="2" t="str">
        <f t="shared" si="77"/>
        <v>61058.67458</v>
      </c>
    </row>
    <row r="308" ht="15.75" customHeight="1">
      <c r="A308" s="2">
        <v>31.0</v>
      </c>
      <c r="C308" s="2" t="str">
        <f t="shared" ref="C308:E308" si="78">C49*C49</f>
        <v>56339.43351</v>
      </c>
      <c r="D308" s="2" t="str">
        <f t="shared" si="78"/>
        <v>9270.179927</v>
      </c>
      <c r="E308" s="2" t="str">
        <f t="shared" si="78"/>
        <v>60225.22674</v>
      </c>
      <c r="H308" s="2" t="str">
        <f t="shared" si="16"/>
        <v>64.78630077</v>
      </c>
      <c r="K308" s="2" t="str">
        <f t="shared" si="17"/>
        <v>3328.238984</v>
      </c>
      <c r="M308" s="2" t="str">
        <f t="shared" si="18"/>
        <v>1489.256167</v>
      </c>
      <c r="O308" s="2" t="str">
        <f t="shared" ref="O308:T308" si="79">O49*O49</f>
        <v>0</v>
      </c>
      <c r="P308" s="2" t="str">
        <f t="shared" si="79"/>
        <v>0</v>
      </c>
      <c r="Q308" s="2" t="str">
        <f t="shared" si="79"/>
        <v>0</v>
      </c>
      <c r="R308" s="2" t="str">
        <f t="shared" si="79"/>
        <v>60225.22674</v>
      </c>
      <c r="S308" s="2" t="str">
        <f t="shared" si="79"/>
        <v>64.78630077</v>
      </c>
      <c r="T308" s="2" t="str">
        <f t="shared" si="79"/>
        <v>56339.43351</v>
      </c>
    </row>
    <row r="309" ht="15.75" customHeight="1">
      <c r="A309" s="2">
        <v>32.0</v>
      </c>
      <c r="C309" s="2" t="str">
        <f t="shared" ref="C309:E309" si="80">C50*C50</f>
        <v>52008.33333</v>
      </c>
      <c r="D309" s="2" t="str">
        <f t="shared" si="80"/>
        <v>8194.380938</v>
      </c>
      <c r="E309" s="2" t="str">
        <f t="shared" si="80"/>
        <v>57408.33333</v>
      </c>
      <c r="H309" s="2" t="str">
        <f t="shared" si="16"/>
        <v>133.3333333</v>
      </c>
      <c r="K309" s="2" t="str">
        <f t="shared" si="17"/>
        <v>3499.974597</v>
      </c>
      <c r="M309" s="2" t="str">
        <f t="shared" si="18"/>
        <v>983.5898999</v>
      </c>
      <c r="O309" s="2" t="str">
        <f t="shared" ref="O309:T309" si="81">O50*O50</f>
        <v>0</v>
      </c>
      <c r="P309" s="2" t="str">
        <f t="shared" si="81"/>
        <v>0</v>
      </c>
      <c r="Q309" s="2" t="str">
        <f t="shared" si="81"/>
        <v>0</v>
      </c>
      <c r="R309" s="2" t="str">
        <f t="shared" si="81"/>
        <v>57408.33333</v>
      </c>
      <c r="S309" s="2" t="str">
        <f t="shared" si="81"/>
        <v>133.3333333</v>
      </c>
      <c r="T309" s="2" t="str">
        <f t="shared" si="81"/>
        <v>52008.33333</v>
      </c>
    </row>
    <row r="310" ht="15.75" customHeight="1">
      <c r="A310" s="2">
        <v>33.0</v>
      </c>
      <c r="C310" s="2" t="str">
        <f t="shared" ref="C310:E310" si="82">C51*C51</f>
        <v>48153.76011</v>
      </c>
      <c r="D310" s="2" t="str">
        <f t="shared" si="82"/>
        <v>6799.008928</v>
      </c>
      <c r="E310" s="2" t="str">
        <f t="shared" si="82"/>
        <v>54591.43993</v>
      </c>
      <c r="H310" s="2" t="str">
        <f t="shared" si="16"/>
        <v>201.8803659</v>
      </c>
      <c r="K310" s="2" t="str">
        <f t="shared" si="17"/>
        <v>3671.710211</v>
      </c>
      <c r="M310" s="2" t="str">
        <f t="shared" si="18"/>
        <v>477.9236332</v>
      </c>
      <c r="O310" s="2" t="str">
        <f t="shared" ref="O310:T310" si="83">O51*O51</f>
        <v>0</v>
      </c>
      <c r="P310" s="2" t="str">
        <f t="shared" si="83"/>
        <v>0</v>
      </c>
      <c r="Q310" s="2" t="str">
        <f t="shared" si="83"/>
        <v>0</v>
      </c>
      <c r="R310" s="2" t="str">
        <f t="shared" si="83"/>
        <v>54591.43993</v>
      </c>
      <c r="S310" s="2" t="str">
        <f t="shared" si="83"/>
        <v>201.8803659</v>
      </c>
      <c r="T310" s="2" t="str">
        <f t="shared" si="83"/>
        <v>48153.76011</v>
      </c>
    </row>
    <row r="311" ht="15.75" customHeight="1">
      <c r="A311" s="2">
        <v>34.0</v>
      </c>
      <c r="C311" s="2" t="str">
        <f t="shared" ref="C311:E311" si="84">C52*C52</f>
        <v>44823.06171</v>
      </c>
      <c r="D311" s="2" t="str">
        <f t="shared" si="84"/>
        <v>5295.337497</v>
      </c>
      <c r="E311" s="2" t="str">
        <f t="shared" si="84"/>
        <v>51781.33267</v>
      </c>
      <c r="H311" s="2" t="str">
        <f t="shared" si="16"/>
        <v>250.9228352</v>
      </c>
      <c r="K311" s="2" t="str">
        <f t="shared" si="17"/>
        <v>3843.032099</v>
      </c>
      <c r="M311" s="2" t="str">
        <f t="shared" si="18"/>
        <v>116.1410518</v>
      </c>
      <c r="O311" s="2" t="str">
        <f t="shared" ref="O311:T311" si="85">O52*O52</f>
        <v>0</v>
      </c>
      <c r="P311" s="2" t="str">
        <f t="shared" si="85"/>
        <v>0</v>
      </c>
      <c r="Q311" s="2" t="str">
        <f t="shared" si="85"/>
        <v>0</v>
      </c>
      <c r="R311" s="2" t="str">
        <f t="shared" si="85"/>
        <v>51781.33267</v>
      </c>
      <c r="S311" s="2" t="str">
        <f t="shared" si="85"/>
        <v>250.9228352</v>
      </c>
      <c r="T311" s="2" t="str">
        <f t="shared" si="85"/>
        <v>44823.06171</v>
      </c>
    </row>
    <row r="312" ht="15.75" customHeight="1">
      <c r="A312" s="2">
        <v>35.0</v>
      </c>
      <c r="C312" s="2" t="str">
        <f t="shared" ref="C312:E312" si="86">C53*C53</f>
        <v>42025.01835</v>
      </c>
      <c r="D312" s="2" t="str">
        <f t="shared" si="86"/>
        <v>3876.797326</v>
      </c>
      <c r="E312" s="2" t="str">
        <f t="shared" si="86"/>
        <v>48984.78135</v>
      </c>
      <c r="H312" s="2" t="str">
        <f t="shared" si="16"/>
        <v>266.5060608</v>
      </c>
      <c r="K312" s="2" t="str">
        <f t="shared" si="17"/>
        <v>4013.527531</v>
      </c>
      <c r="M312" s="2" t="str">
        <f t="shared" si="18"/>
        <v>1.184777111</v>
      </c>
      <c r="O312" s="2" t="str">
        <f t="shared" ref="O312:T312" si="87">O53*O53</f>
        <v>0</v>
      </c>
      <c r="P312" s="2" t="str">
        <f t="shared" si="87"/>
        <v>0</v>
      </c>
      <c r="Q312" s="2" t="str">
        <f t="shared" si="87"/>
        <v>0</v>
      </c>
      <c r="R312" s="2" t="str">
        <f t="shared" si="87"/>
        <v>48984.78135</v>
      </c>
      <c r="S312" s="2" t="str">
        <f t="shared" si="87"/>
        <v>266.5060608</v>
      </c>
      <c r="T312" s="2" t="str">
        <f t="shared" si="87"/>
        <v>42025.01835</v>
      </c>
    </row>
    <row r="313" ht="15.75" customHeight="1">
      <c r="A313" s="2">
        <v>36.0</v>
      </c>
      <c r="C313" s="2" t="str">
        <f t="shared" ref="C313:E313" si="88">C54*C54</f>
        <v>39734.40553</v>
      </c>
      <c r="D313" s="2" t="str">
        <f t="shared" si="88"/>
        <v>2683.187421</v>
      </c>
      <c r="E313" s="2" t="str">
        <f t="shared" si="88"/>
        <v>46208.5231</v>
      </c>
      <c r="H313" s="2" t="str">
        <f t="shared" si="16"/>
        <v>244.1959483</v>
      </c>
      <c r="K313" s="2" t="str">
        <f t="shared" si="17"/>
        <v>4182.785769</v>
      </c>
      <c r="M313" s="2" t="str">
        <f t="shared" si="18"/>
        <v>165.7647872</v>
      </c>
      <c r="O313" s="2" t="str">
        <f t="shared" ref="O313:T313" si="89">O54*O54</f>
        <v>0</v>
      </c>
      <c r="P313" s="2" t="str">
        <f t="shared" si="89"/>
        <v>0</v>
      </c>
      <c r="Q313" s="2" t="str">
        <f t="shared" si="89"/>
        <v>0</v>
      </c>
      <c r="R313" s="2" t="str">
        <f t="shared" si="89"/>
        <v>46208.5231</v>
      </c>
      <c r="S313" s="2" t="str">
        <f t="shared" si="89"/>
        <v>244.1959483</v>
      </c>
      <c r="T313" s="2" t="str">
        <f t="shared" si="89"/>
        <v>39734.40553</v>
      </c>
    </row>
    <row r="314" ht="15.75" customHeight="1">
      <c r="A314" s="2">
        <v>37.0</v>
      </c>
      <c r="C314" s="2" t="str">
        <f t="shared" ref="C314:E314" si="90">C55*C55</f>
        <v>37897.34818</v>
      </c>
      <c r="D314" s="2" t="str">
        <f t="shared" si="90"/>
        <v>1783.276502</v>
      </c>
      <c r="E314" s="2" t="str">
        <f t="shared" si="90"/>
        <v>43459.24617</v>
      </c>
      <c r="H314" s="2" t="str">
        <f t="shared" si="16"/>
        <v>190.3406791</v>
      </c>
      <c r="K314" s="2" t="str">
        <f t="shared" si="17"/>
        <v>4350.399055</v>
      </c>
      <c r="M314" s="2" t="str">
        <f t="shared" si="18"/>
        <v>563.0510284</v>
      </c>
      <c r="O314" s="2" t="str">
        <f t="shared" ref="O314:T314" si="91">O55*O55</f>
        <v>0</v>
      </c>
      <c r="P314" s="2" t="str">
        <f t="shared" si="91"/>
        <v>0</v>
      </c>
      <c r="Q314" s="2" t="str">
        <f t="shared" si="91"/>
        <v>0</v>
      </c>
      <c r="R314" s="2" t="str">
        <f t="shared" si="91"/>
        <v>43459.24617</v>
      </c>
      <c r="S314" s="2" t="str">
        <f t="shared" si="91"/>
        <v>190.3406791</v>
      </c>
      <c r="T314" s="2" t="str">
        <f t="shared" si="91"/>
        <v>37897.34818</v>
      </c>
    </row>
    <row r="315" ht="15.75" customHeight="1">
      <c r="A315" s="2">
        <v>38.0</v>
      </c>
      <c r="C315" s="2" t="str">
        <f t="shared" ref="C315:E315" si="92">C56*C56</f>
        <v>36436.64916</v>
      </c>
      <c r="D315" s="2" t="str">
        <f t="shared" si="92"/>
        <v>1179.069943</v>
      </c>
      <c r="E315" s="2" t="str">
        <f t="shared" si="92"/>
        <v>40743.57382</v>
      </c>
      <c r="H315" s="2" t="str">
        <f t="shared" si="16"/>
        <v>120.2643813</v>
      </c>
      <c r="K315" s="2" t="str">
        <f t="shared" si="17"/>
        <v>4515.963594</v>
      </c>
      <c r="M315" s="2" t="str">
        <f t="shared" si="18"/>
        <v>1079.998569</v>
      </c>
      <c r="O315" s="2" t="str">
        <f t="shared" ref="O315:T315" si="93">O56*O56</f>
        <v>0</v>
      </c>
      <c r="P315" s="2" t="str">
        <f t="shared" si="93"/>
        <v>0</v>
      </c>
      <c r="Q315" s="2" t="str">
        <f t="shared" si="93"/>
        <v>0</v>
      </c>
      <c r="R315" s="2" t="str">
        <f t="shared" si="93"/>
        <v>40743.57382</v>
      </c>
      <c r="S315" s="2" t="str">
        <f t="shared" si="93"/>
        <v>120.2643813</v>
      </c>
      <c r="T315" s="2" t="str">
        <f t="shared" si="93"/>
        <v>36436.64916</v>
      </c>
    </row>
    <row r="316" ht="15.75" customHeight="1">
      <c r="A316" s="2">
        <v>39.0</v>
      </c>
      <c r="C316" s="2" t="str">
        <f t="shared" ref="C316:E316" si="94">C57*C57</f>
        <v>35256.90701</v>
      </c>
      <c r="D316" s="2" t="str">
        <f t="shared" si="94"/>
        <v>828.6750287</v>
      </c>
      <c r="E316" s="2" t="str">
        <f t="shared" si="94"/>
        <v>38068.04833</v>
      </c>
      <c r="H316" s="2" t="str">
        <f t="shared" si="16"/>
        <v>53.9067594</v>
      </c>
      <c r="K316" s="2" t="str">
        <f t="shared" si="17"/>
        <v>4679.080526</v>
      </c>
      <c r="M316" s="2" t="str">
        <f t="shared" si="18"/>
        <v>1569.513719</v>
      </c>
      <c r="O316" s="2" t="str">
        <f t="shared" ref="O316:T316" si="95">O57*O57</f>
        <v>0</v>
      </c>
      <c r="P316" s="2" t="str">
        <f t="shared" si="95"/>
        <v>0</v>
      </c>
      <c r="Q316" s="2" t="str">
        <f t="shared" si="95"/>
        <v>0</v>
      </c>
      <c r="R316" s="2" t="str">
        <f t="shared" si="95"/>
        <v>38068.04833</v>
      </c>
      <c r="S316" s="2" t="str">
        <f t="shared" si="95"/>
        <v>53.9067594</v>
      </c>
      <c r="T316" s="2" t="str">
        <f t="shared" si="95"/>
        <v>35256.90701</v>
      </c>
    </row>
    <row r="317" ht="15.75" customHeight="1">
      <c r="A317" s="2">
        <v>40.0</v>
      </c>
      <c r="C317" s="2" t="str">
        <f t="shared" ref="C317:E317" si="96">C58*C58</f>
        <v>34249.78879</v>
      </c>
      <c r="D317" s="2" t="str">
        <f t="shared" si="96"/>
        <v>679.3745391</v>
      </c>
      <c r="E317" s="2" t="str">
        <f t="shared" si="96"/>
        <v>35439.11529</v>
      </c>
      <c r="H317" s="2" t="str">
        <f t="shared" si="16"/>
        <v>10.14939567</v>
      </c>
      <c r="K317" s="2" t="str">
        <f t="shared" si="17"/>
        <v>4839.356889</v>
      </c>
      <c r="M317" s="2" t="str">
        <f t="shared" si="18"/>
        <v>1892.308477</v>
      </c>
      <c r="O317" s="2" t="str">
        <f t="shared" ref="O317:T317" si="97">O58*O58</f>
        <v>0</v>
      </c>
      <c r="P317" s="2" t="str">
        <f t="shared" si="97"/>
        <v>0</v>
      </c>
      <c r="Q317" s="2" t="str">
        <f t="shared" si="97"/>
        <v>0</v>
      </c>
      <c r="R317" s="2" t="str">
        <f t="shared" si="97"/>
        <v>35439.11529</v>
      </c>
      <c r="S317" s="2" t="str">
        <f t="shared" si="97"/>
        <v>10.14939567</v>
      </c>
      <c r="T317" s="2" t="str">
        <f t="shared" si="97"/>
        <v>34249.78879</v>
      </c>
    </row>
    <row r="318" ht="15.75" customHeight="1">
      <c r="A318" s="2">
        <v>41.0</v>
      </c>
      <c r="C318" s="2" t="str">
        <f t="shared" ref="C318:E318" si="98">C59*C59</f>
        <v>33300.10047</v>
      </c>
      <c r="D318" s="2" t="str">
        <f t="shared" si="98"/>
        <v>699.7368476</v>
      </c>
      <c r="E318" s="2" t="str">
        <f t="shared" si="98"/>
        <v>32863.10801</v>
      </c>
      <c r="H318" s="2" t="str">
        <f t="shared" si="16"/>
        <v>1.443132005</v>
      </c>
      <c r="K318" s="2" t="str">
        <f t="shared" si="17"/>
        <v>4996.406563</v>
      </c>
      <c r="M318" s="2" t="str">
        <f t="shared" si="18"/>
        <v>1956.533924</v>
      </c>
      <c r="O318" s="2" t="str">
        <f t="shared" ref="O318:T318" si="99">O59*O59</f>
        <v>0</v>
      </c>
      <c r="P318" s="2" t="str">
        <f t="shared" si="99"/>
        <v>0</v>
      </c>
      <c r="Q318" s="2" t="str">
        <f t="shared" si="99"/>
        <v>0</v>
      </c>
      <c r="R318" s="2" t="str">
        <f t="shared" si="99"/>
        <v>32863.10801</v>
      </c>
      <c r="S318" s="2" t="str">
        <f t="shared" si="99"/>
        <v>1.443132005</v>
      </c>
      <c r="T318" s="2" t="str">
        <f t="shared" si="99"/>
        <v>33300.10047</v>
      </c>
    </row>
    <row r="319" ht="15.75" customHeight="1">
      <c r="A319" s="2">
        <v>42.0</v>
      </c>
      <c r="C319" s="2" t="str">
        <f t="shared" ref="C319:E319" si="100">C60*C60</f>
        <v>32293.19999</v>
      </c>
      <c r="D319" s="2" t="str">
        <f t="shared" si="100"/>
        <v>900.135204</v>
      </c>
      <c r="E319" s="2" t="str">
        <f t="shared" si="100"/>
        <v>30346.23233</v>
      </c>
      <c r="H319" s="2" t="str">
        <f t="shared" si="16"/>
        <v>30.26527288</v>
      </c>
      <c r="K319" s="2" t="str">
        <f t="shared" si="17"/>
        <v>5149.851202</v>
      </c>
      <c r="M319" s="2" t="str">
        <f t="shared" si="18"/>
        <v>1743.915174</v>
      </c>
      <c r="O319" s="2" t="str">
        <f t="shared" ref="O319:T319" si="101">O60*O60</f>
        <v>0</v>
      </c>
      <c r="P319" s="2" t="str">
        <f t="shared" si="101"/>
        <v>0</v>
      </c>
      <c r="Q319" s="2" t="str">
        <f t="shared" si="101"/>
        <v>0</v>
      </c>
      <c r="R319" s="2" t="str">
        <f t="shared" si="101"/>
        <v>30346.23233</v>
      </c>
      <c r="S319" s="2" t="str">
        <f t="shared" si="101"/>
        <v>30.26527288</v>
      </c>
      <c r="T319" s="2" t="str">
        <f t="shared" si="101"/>
        <v>32293.19999</v>
      </c>
    </row>
    <row r="320" ht="15.75" customHeight="1">
      <c r="A320" s="2">
        <v>43.0</v>
      </c>
      <c r="C320" s="2" t="str">
        <f t="shared" ref="C320:E320" si="102">C61*C61</f>
        <v>31123.85028</v>
      </c>
      <c r="D320" s="2" t="str">
        <f t="shared" si="102"/>
        <v>1334.746184</v>
      </c>
      <c r="E320" s="2" t="str">
        <f t="shared" si="102"/>
        <v>27894.55163</v>
      </c>
      <c r="H320" s="2" t="str">
        <f t="shared" si="16"/>
        <v>88.41468621</v>
      </c>
      <c r="K320" s="2" t="str">
        <f t="shared" si="17"/>
        <v>5299.321142</v>
      </c>
      <c r="M320" s="2" t="str">
        <f t="shared" si="18"/>
        <v>1314.951357</v>
      </c>
      <c r="O320" s="2" t="str">
        <f t="shared" ref="O320:T320" si="103">O61*O61</f>
        <v>0</v>
      </c>
      <c r="P320" s="2" t="str">
        <f t="shared" si="103"/>
        <v>0</v>
      </c>
      <c r="Q320" s="2" t="str">
        <f t="shared" si="103"/>
        <v>0</v>
      </c>
      <c r="R320" s="2" t="str">
        <f t="shared" si="103"/>
        <v>27894.55163</v>
      </c>
      <c r="S320" s="2" t="str">
        <f t="shared" si="103"/>
        <v>88.41468621</v>
      </c>
      <c r="T320" s="2" t="str">
        <f t="shared" si="103"/>
        <v>31123.85028</v>
      </c>
    </row>
    <row r="321" ht="15.75" customHeight="1">
      <c r="A321" s="2">
        <v>44.0</v>
      </c>
      <c r="C321" s="2" t="str">
        <f t="shared" ref="C321:E321" si="104">C62*C62</f>
        <v>29705.95121</v>
      </c>
      <c r="D321" s="2" t="str">
        <f t="shared" si="104"/>
        <v>2083.865597</v>
      </c>
      <c r="E321" s="2" t="str">
        <f t="shared" si="104"/>
        <v>25513.97221</v>
      </c>
      <c r="H321" s="2" t="str">
        <f t="shared" si="16"/>
        <v>159.3453763</v>
      </c>
      <c r="K321" s="2" t="str">
        <f t="shared" si="17"/>
        <v>5444.4563</v>
      </c>
      <c r="M321" s="2" t="str">
        <f t="shared" si="18"/>
        <v>791.7010296</v>
      </c>
      <c r="O321" s="2" t="str">
        <f t="shared" ref="O321:T321" si="105">O62*O62</f>
        <v>0</v>
      </c>
      <c r="P321" s="2" t="str">
        <f t="shared" si="105"/>
        <v>0</v>
      </c>
      <c r="Q321" s="2" t="str">
        <f t="shared" si="105"/>
        <v>0</v>
      </c>
      <c r="R321" s="2" t="str">
        <f t="shared" si="105"/>
        <v>25513.97221</v>
      </c>
      <c r="S321" s="2" t="str">
        <f t="shared" si="105"/>
        <v>159.3453763</v>
      </c>
      <c r="T321" s="2" t="str">
        <f t="shared" si="105"/>
        <v>29705.95121</v>
      </c>
    </row>
    <row r="322" ht="15.75" customHeight="1">
      <c r="A322" s="2">
        <v>45.0</v>
      </c>
      <c r="C322" s="2" t="str">
        <f t="shared" ref="C322:E322" si="106">C63*C63</f>
        <v>27981.93593</v>
      </c>
      <c r="D322" s="2" t="str">
        <f t="shared" si="106"/>
        <v>3221.539559</v>
      </c>
      <c r="E322" s="2" t="str">
        <f t="shared" si="106"/>
        <v>23210.22909</v>
      </c>
      <c r="H322" s="2" t="str">
        <f t="shared" si="16"/>
        <v>222.8745273</v>
      </c>
      <c r="K322" s="2" t="str">
        <f t="shared" si="17"/>
        <v>5584.907031</v>
      </c>
      <c r="M322" s="2" t="str">
        <f t="shared" si="18"/>
        <v>323.0512947</v>
      </c>
      <c r="O322" s="2" t="str">
        <f t="shared" ref="O322:T322" si="107">O63*O63</f>
        <v>0</v>
      </c>
      <c r="P322" s="2" t="str">
        <f t="shared" si="107"/>
        <v>0</v>
      </c>
      <c r="Q322" s="2" t="str">
        <f t="shared" si="107"/>
        <v>0</v>
      </c>
      <c r="R322" s="2" t="str">
        <f t="shared" si="107"/>
        <v>23210.22909</v>
      </c>
      <c r="S322" s="2" t="str">
        <f t="shared" si="107"/>
        <v>222.8745273</v>
      </c>
      <c r="T322" s="2" t="str">
        <f t="shared" si="107"/>
        <v>27981.93593</v>
      </c>
    </row>
    <row r="323" ht="15.75" customHeight="1">
      <c r="A323" s="2">
        <v>46.0</v>
      </c>
      <c r="C323" s="2" t="str">
        <f t="shared" ref="C323:E323" si="108">C64*C64</f>
        <v>25930.19476</v>
      </c>
      <c r="D323" s="2" t="str">
        <f t="shared" si="108"/>
        <v>4778.262026</v>
      </c>
      <c r="E323" s="2" t="str">
        <f t="shared" si="108"/>
        <v>20988.87221</v>
      </c>
      <c r="H323" s="2" t="str">
        <f t="shared" si="16"/>
        <v>260.9253781</v>
      </c>
      <c r="K323" s="2" t="str">
        <f t="shared" si="17"/>
        <v>5720.334977</v>
      </c>
      <c r="M323" s="2" t="str">
        <f t="shared" si="18"/>
        <v>42.35305087</v>
      </c>
      <c r="O323" s="2" t="str">
        <f t="shared" ref="O323:T323" si="109">O64*O64</f>
        <v>0</v>
      </c>
      <c r="P323" s="2" t="str">
        <f t="shared" si="109"/>
        <v>0</v>
      </c>
      <c r="Q323" s="2" t="str">
        <f t="shared" si="109"/>
        <v>0</v>
      </c>
      <c r="R323" s="2" t="str">
        <f t="shared" si="109"/>
        <v>20988.87221</v>
      </c>
      <c r="S323" s="2" t="str">
        <f t="shared" si="109"/>
        <v>260.9253781</v>
      </c>
      <c r="T323" s="2" t="str">
        <f t="shared" si="109"/>
        <v>25930.19476</v>
      </c>
    </row>
    <row r="324" ht="15.75" customHeight="1">
      <c r="A324" s="2">
        <v>47.0</v>
      </c>
      <c r="C324" s="2" t="str">
        <f t="shared" ref="C324:E324" si="110">C65*C65</f>
        <v>23568.86757</v>
      </c>
      <c r="D324" s="2" t="str">
        <f t="shared" si="110"/>
        <v>6710.438599</v>
      </c>
      <c r="E324" s="2" t="str">
        <f t="shared" si="110"/>
        <v>18855.253</v>
      </c>
      <c r="H324" s="2" t="str">
        <f t="shared" si="16"/>
        <v>262.6708338</v>
      </c>
      <c r="K324" s="2" t="str">
        <f t="shared" si="17"/>
        <v>5850.41388</v>
      </c>
      <c r="M324" s="2" t="str">
        <f t="shared" si="18"/>
        <v>29.47695667</v>
      </c>
      <c r="O324" s="2" t="str">
        <f t="shared" ref="O324:T324" si="111">O65*O65</f>
        <v>0</v>
      </c>
      <c r="P324" s="2" t="str">
        <f t="shared" si="111"/>
        <v>0</v>
      </c>
      <c r="Q324" s="2" t="str">
        <f t="shared" si="111"/>
        <v>0</v>
      </c>
      <c r="R324" s="2" t="str">
        <f t="shared" si="111"/>
        <v>18855.253</v>
      </c>
      <c r="S324" s="2" t="str">
        <f t="shared" si="111"/>
        <v>262.6708338</v>
      </c>
      <c r="T324" s="2" t="str">
        <f t="shared" si="111"/>
        <v>23568.86757</v>
      </c>
    </row>
    <row r="325" ht="15.75" customHeight="1">
      <c r="A325" s="2">
        <v>48.0</v>
      </c>
      <c r="C325" s="2" t="str">
        <f t="shared" ref="C325:E325" si="112">C66*C66</f>
        <v>20954.7833</v>
      </c>
      <c r="D325" s="2" t="str">
        <f t="shared" si="112"/>
        <v>8886.86065</v>
      </c>
      <c r="E325" s="2" t="str">
        <f t="shared" si="112"/>
        <v>16814.51154</v>
      </c>
      <c r="H325" s="2" t="str">
        <f t="shared" si="16"/>
        <v>227.6142375</v>
      </c>
      <c r="K325" s="2" t="str">
        <f t="shared" si="17"/>
        <v>5974.830369</v>
      </c>
      <c r="M325" s="2" t="str">
        <f t="shared" si="18"/>
        <v>288.0868118</v>
      </c>
      <c r="O325" s="2" t="str">
        <f t="shared" ref="O325:T325" si="113">O66*O66</f>
        <v>0</v>
      </c>
      <c r="P325" s="2" t="str">
        <f t="shared" si="113"/>
        <v>0</v>
      </c>
      <c r="Q325" s="2" t="str">
        <f t="shared" si="113"/>
        <v>0</v>
      </c>
      <c r="R325" s="2" t="str">
        <f t="shared" si="113"/>
        <v>16814.51154</v>
      </c>
      <c r="S325" s="2" t="str">
        <f t="shared" si="113"/>
        <v>227.6142375</v>
      </c>
      <c r="T325" s="2" t="str">
        <f t="shared" si="113"/>
        <v>20954.7833</v>
      </c>
    </row>
    <row r="326" ht="15.75" customHeight="1">
      <c r="A326" s="2">
        <v>49.0</v>
      </c>
      <c r="C326" s="2" t="str">
        <f t="shared" ref="C326:E326" si="114">C67*C67</f>
        <v>18177.15126</v>
      </c>
      <c r="D326" s="2" t="str">
        <f t="shared" si="114"/>
        <v>11097.94834</v>
      </c>
      <c r="E326" s="2" t="str">
        <f t="shared" si="114"/>
        <v>14871.56415</v>
      </c>
      <c r="H326" s="2" t="str">
        <f t="shared" si="16"/>
        <v>165.7306907</v>
      </c>
      <c r="K326" s="2" t="str">
        <f t="shared" si="17"/>
        <v>6093.284714</v>
      </c>
      <c r="M326" s="2" t="str">
        <f t="shared" si="18"/>
        <v>744.5970491</v>
      </c>
      <c r="O326" s="2" t="str">
        <f t="shared" ref="O326:T326" si="115">O67*O67</f>
        <v>0</v>
      </c>
      <c r="P326" s="2" t="str">
        <f t="shared" si="115"/>
        <v>0</v>
      </c>
      <c r="Q326" s="2" t="str">
        <f t="shared" si="115"/>
        <v>0</v>
      </c>
      <c r="R326" s="2" t="str">
        <f t="shared" si="115"/>
        <v>14871.56415</v>
      </c>
      <c r="S326" s="2" t="str">
        <f t="shared" si="115"/>
        <v>165.7306907</v>
      </c>
      <c r="T326" s="2" t="str">
        <f t="shared" si="115"/>
        <v>18177.15126</v>
      </c>
    </row>
    <row r="327" ht="15.75" customHeight="1">
      <c r="A327" s="2">
        <v>50.0</v>
      </c>
      <c r="C327" s="2" t="str">
        <f t="shared" ref="C327:E327" si="116">C68*C68</f>
        <v>15346.63483</v>
      </c>
      <c r="D327" s="2" t="str">
        <f t="shared" si="116"/>
        <v>13087.25161</v>
      </c>
      <c r="E327" s="2" t="str">
        <f t="shared" si="116"/>
        <v>13031.09156</v>
      </c>
      <c r="H327" s="2" t="str">
        <f t="shared" si="16"/>
        <v>94.6287097</v>
      </c>
      <c r="K327" s="2" t="str">
        <f t="shared" si="17"/>
        <v>6205.491548</v>
      </c>
      <c r="M327" s="2" t="str">
        <f t="shared" si="18"/>
        <v>1269.110977</v>
      </c>
      <c r="O327" s="2" t="str">
        <f t="shared" ref="O327:T327" si="117">O68*O68</f>
        <v>0</v>
      </c>
      <c r="P327" s="2" t="str">
        <f t="shared" si="117"/>
        <v>0</v>
      </c>
      <c r="Q327" s="2" t="str">
        <f t="shared" si="117"/>
        <v>0</v>
      </c>
      <c r="R327" s="2" t="str">
        <f t="shared" si="117"/>
        <v>13031.09156</v>
      </c>
      <c r="S327" s="2" t="str">
        <f t="shared" si="117"/>
        <v>94.6287097</v>
      </c>
      <c r="T327" s="2" t="str">
        <f t="shared" si="117"/>
        <v>15346.63483</v>
      </c>
    </row>
    <row r="328" ht="15.75" customHeight="1">
      <c r="A328" s="2">
        <v>51.0</v>
      </c>
      <c r="C328" s="2" t="str">
        <f t="shared" ref="C328:E328" si="118">C69*C69</f>
        <v>12581.41116</v>
      </c>
      <c r="D328" s="2" t="str">
        <f t="shared" si="118"/>
        <v>14598.409</v>
      </c>
      <c r="E328" s="2" t="str">
        <f t="shared" si="118"/>
        <v>11297.52763</v>
      </c>
      <c r="H328" s="2" t="str">
        <f t="shared" si="16"/>
        <v>34.53984995</v>
      </c>
      <c r="K328" s="2" t="str">
        <f t="shared" si="17"/>
        <v>6311.180554</v>
      </c>
      <c r="M328" s="2" t="str">
        <f t="shared" si="18"/>
        <v>1712.381943</v>
      </c>
      <c r="O328" s="2" t="str">
        <f t="shared" ref="O328:T328" si="119">O69*O69</f>
        <v>0</v>
      </c>
      <c r="P328" s="2" t="str">
        <f t="shared" si="119"/>
        <v>0</v>
      </c>
      <c r="Q328" s="2" t="str">
        <f t="shared" si="119"/>
        <v>0</v>
      </c>
      <c r="R328" s="2" t="str">
        <f t="shared" si="119"/>
        <v>11297.52763</v>
      </c>
      <c r="S328" s="2" t="str">
        <f t="shared" si="119"/>
        <v>34.53984995</v>
      </c>
      <c r="T328" s="2" t="str">
        <f t="shared" si="119"/>
        <v>12581.41116</v>
      </c>
    </row>
    <row r="329" ht="15.75" customHeight="1">
      <c r="A329" s="2">
        <v>52.0</v>
      </c>
      <c r="C329" s="2" t="str">
        <f t="shared" ref="C329:E329" si="120">C70*C70</f>
        <v>9992.489108</v>
      </c>
      <c r="D329" s="2" t="str">
        <f t="shared" si="120"/>
        <v>15426.23902</v>
      </c>
      <c r="E329" s="2" t="str">
        <f t="shared" si="120"/>
        <v>9675.048674</v>
      </c>
      <c r="H329" s="2" t="str">
        <f t="shared" si="16"/>
        <v>2.561962613</v>
      </c>
      <c r="K329" s="2" t="str">
        <f t="shared" si="17"/>
        <v>6410.097119</v>
      </c>
      <c r="M329" s="2" t="str">
        <f t="shared" si="18"/>
        <v>1948.280396</v>
      </c>
      <c r="O329" s="2" t="str">
        <f t="shared" ref="O329:T329" si="121">O70*O70</f>
        <v>0</v>
      </c>
      <c r="P329" s="2" t="str">
        <f t="shared" si="121"/>
        <v>0</v>
      </c>
      <c r="Q329" s="2" t="str">
        <f t="shared" si="121"/>
        <v>0</v>
      </c>
      <c r="R329" s="2" t="str">
        <f t="shared" si="121"/>
        <v>9675.048674</v>
      </c>
      <c r="S329" s="2" t="str">
        <f t="shared" si="121"/>
        <v>2.561962613</v>
      </c>
      <c r="T329" s="2" t="str">
        <f t="shared" si="121"/>
        <v>9992.489108</v>
      </c>
    </row>
    <row r="330" ht="15.75" customHeight="1">
      <c r="A330" s="2">
        <v>53.0</v>
      </c>
      <c r="C330" s="2" t="str">
        <f t="shared" ref="C330:E330" si="122">C71*C71</f>
        <v>7670.742773</v>
      </c>
      <c r="D330" s="2" t="str">
        <f t="shared" si="122"/>
        <v>15459.17225</v>
      </c>
      <c r="E330" s="2" t="str">
        <f t="shared" si="122"/>
        <v>8167.563381</v>
      </c>
      <c r="H330" s="2" t="str">
        <f t="shared" si="16"/>
        <v>7.794124642</v>
      </c>
      <c r="K330" s="2" t="str">
        <f t="shared" si="17"/>
        <v>6502.002944</v>
      </c>
      <c r="M330" s="2" t="str">
        <f t="shared" si="18"/>
        <v>1909.683133</v>
      </c>
      <c r="O330" s="2" t="str">
        <f t="shared" ref="O330:T330" si="123">O71*O71</f>
        <v>0</v>
      </c>
      <c r="P330" s="2" t="str">
        <f t="shared" si="123"/>
        <v>0</v>
      </c>
      <c r="Q330" s="2" t="str">
        <f t="shared" si="123"/>
        <v>0</v>
      </c>
      <c r="R330" s="2" t="str">
        <f t="shared" si="123"/>
        <v>8167.563381</v>
      </c>
      <c r="S330" s="2" t="str">
        <f t="shared" si="123"/>
        <v>7.794124642</v>
      </c>
      <c r="T330" s="2" t="str">
        <f t="shared" si="123"/>
        <v>7670.742773</v>
      </c>
    </row>
    <row r="331" ht="15.75" customHeight="1">
      <c r="A331" s="2">
        <v>54.0</v>
      </c>
      <c r="C331" s="2" t="str">
        <f t="shared" ref="C331:E331" si="124">C72*C72</f>
        <v>5677.763602</v>
      </c>
      <c r="D331" s="2" t="str">
        <f t="shared" si="124"/>
        <v>14702.26339</v>
      </c>
      <c r="E331" s="2" t="str">
        <f t="shared" si="124"/>
        <v>6778.703416</v>
      </c>
      <c r="H331" s="2" t="str">
        <f t="shared" si="16"/>
        <v>48.74756211</v>
      </c>
      <c r="K331" s="2" t="str">
        <f t="shared" si="17"/>
        <v>6586.676619</v>
      </c>
      <c r="M331" s="2" t="str">
        <f t="shared" si="18"/>
        <v>1607.572727</v>
      </c>
      <c r="O331" s="2" t="str">
        <f t="shared" ref="O331:T331" si="125">O72*O72</f>
        <v>0</v>
      </c>
      <c r="P331" s="2" t="str">
        <f t="shared" si="125"/>
        <v>0</v>
      </c>
      <c r="Q331" s="2" t="str">
        <f t="shared" si="125"/>
        <v>0</v>
      </c>
      <c r="R331" s="2" t="str">
        <f t="shared" si="125"/>
        <v>6778.703416</v>
      </c>
      <c r="S331" s="2" t="str">
        <f t="shared" si="125"/>
        <v>48.74756211</v>
      </c>
      <c r="T331" s="2" t="str">
        <f t="shared" si="125"/>
        <v>5677.763602</v>
      </c>
    </row>
    <row r="332" ht="15.75" customHeight="1">
      <c r="A332" s="2">
        <v>55.0</v>
      </c>
      <c r="C332" s="2" t="str">
        <f t="shared" ref="C332:E332" si="126">C73*C73</f>
        <v>4041.822423</v>
      </c>
      <c r="D332" s="2" t="str">
        <f t="shared" si="126"/>
        <v>13275.00537</v>
      </c>
      <c r="E332" s="2" t="str">
        <f t="shared" si="126"/>
        <v>5511.814664</v>
      </c>
      <c r="H332" s="2" t="str">
        <f t="shared" si="16"/>
        <v>113.7692701</v>
      </c>
      <c r="K332" s="2" t="str">
        <f t="shared" si="17"/>
        <v>6663.91416</v>
      </c>
      <c r="M332" s="2" t="str">
        <f t="shared" si="18"/>
        <v>1127.912513</v>
      </c>
      <c r="O332" s="2" t="str">
        <f t="shared" ref="O332:T332" si="127">O73*O73</f>
        <v>0</v>
      </c>
      <c r="P332" s="2" t="str">
        <f t="shared" si="127"/>
        <v>0</v>
      </c>
      <c r="Q332" s="2" t="str">
        <f t="shared" si="127"/>
        <v>0</v>
      </c>
      <c r="R332" s="2" t="str">
        <f t="shared" si="127"/>
        <v>5511.814664</v>
      </c>
      <c r="S332" s="2" t="str">
        <f t="shared" si="127"/>
        <v>113.7692701</v>
      </c>
      <c r="T332" s="2" t="str">
        <f t="shared" si="127"/>
        <v>4041.822423</v>
      </c>
    </row>
    <row r="333" ht="15.75" customHeight="1">
      <c r="A333" s="2">
        <v>56.0</v>
      </c>
      <c r="C333" s="2" t="str">
        <f t="shared" ref="C333:E333" si="128">C74*C74</f>
        <v>2759.164432</v>
      </c>
      <c r="D333" s="2" t="str">
        <f t="shared" si="128"/>
        <v>11384.72727</v>
      </c>
      <c r="E333" s="2" t="str">
        <f t="shared" si="128"/>
        <v>4369.949171</v>
      </c>
      <c r="H333" s="2" t="str">
        <f t="shared" si="16"/>
        <v>184.357791</v>
      </c>
      <c r="K333" s="2" t="str">
        <f t="shared" si="17"/>
        <v>6733.529492</v>
      </c>
      <c r="M333" s="2" t="str">
        <f t="shared" si="18"/>
        <v>607.186341</v>
      </c>
      <c r="O333" s="2" t="str">
        <f t="shared" ref="O333:T333" si="129">O74*O74</f>
        <v>0</v>
      </c>
      <c r="P333" s="2" t="str">
        <f t="shared" si="129"/>
        <v>0</v>
      </c>
      <c r="Q333" s="2" t="str">
        <f t="shared" si="129"/>
        <v>0</v>
      </c>
      <c r="R333" s="2" t="str">
        <f t="shared" si="129"/>
        <v>4369.949171</v>
      </c>
      <c r="S333" s="2" t="str">
        <f t="shared" si="129"/>
        <v>184.357791</v>
      </c>
      <c r="T333" s="2" t="str">
        <f t="shared" si="129"/>
        <v>2759.164432</v>
      </c>
    </row>
    <row r="334" ht="15.75" customHeight="1">
      <c r="A334" s="2">
        <v>57.0</v>
      </c>
      <c r="C334" s="2" t="str">
        <f t="shared" ref="C334:E334" si="130">C75*C75</f>
        <v>1799.79881</v>
      </c>
      <c r="D334" s="2" t="str">
        <f t="shared" si="130"/>
        <v>9282.67461</v>
      </c>
      <c r="E334" s="2" t="str">
        <f t="shared" si="130"/>
        <v>3355.857791</v>
      </c>
      <c r="H334" s="2" t="str">
        <f t="shared" si="16"/>
        <v>240.4276709</v>
      </c>
      <c r="K334" s="2" t="str">
        <f t="shared" si="17"/>
        <v>6795.354908</v>
      </c>
      <c r="M334" s="2" t="str">
        <f t="shared" si="18"/>
        <v>193.5630844</v>
      </c>
      <c r="O334" s="2" t="str">
        <f t="shared" ref="O334:T334" si="131">O75*O75</f>
        <v>0</v>
      </c>
      <c r="P334" s="2" t="str">
        <f t="shared" si="131"/>
        <v>0</v>
      </c>
      <c r="Q334" s="2" t="str">
        <f t="shared" si="131"/>
        <v>0</v>
      </c>
      <c r="R334" s="2" t="str">
        <f t="shared" si="131"/>
        <v>3355.857791</v>
      </c>
      <c r="S334" s="2" t="str">
        <f t="shared" si="131"/>
        <v>240.4276709</v>
      </c>
      <c r="T334" s="2" t="str">
        <f t="shared" si="131"/>
        <v>1799.79881</v>
      </c>
    </row>
    <row r="335" ht="15.75" customHeight="1">
      <c r="A335" s="2">
        <v>58.0</v>
      </c>
      <c r="C335" s="2" t="str">
        <f t="shared" ref="C335:E335" si="132">C76*C76</f>
        <v>1116.146898</v>
      </c>
      <c r="D335" s="2" t="str">
        <f t="shared" si="132"/>
        <v>7214.198476</v>
      </c>
      <c r="E335" s="2" t="str">
        <f t="shared" si="132"/>
        <v>2471.98356</v>
      </c>
      <c r="H335" s="2" t="str">
        <f t="shared" si="16"/>
        <v>266.0246302</v>
      </c>
      <c r="K335" s="2" t="str">
        <f t="shared" si="17"/>
        <v>6849.241464</v>
      </c>
      <c r="M335" s="2" t="str">
        <f t="shared" si="18"/>
        <v>4.736254211</v>
      </c>
      <c r="O335" s="2" t="str">
        <f t="shared" ref="O335:T335" si="133">O76*O76</f>
        <v>0</v>
      </c>
      <c r="P335" s="2" t="str">
        <f t="shared" si="133"/>
        <v>0</v>
      </c>
      <c r="Q335" s="2" t="str">
        <f t="shared" si="133"/>
        <v>0</v>
      </c>
      <c r="R335" s="2" t="str">
        <f t="shared" si="133"/>
        <v>2471.98356</v>
      </c>
      <c r="S335" s="2" t="str">
        <f t="shared" si="133"/>
        <v>266.0246302</v>
      </c>
      <c r="T335" s="2" t="str">
        <f t="shared" si="133"/>
        <v>1116.146898</v>
      </c>
    </row>
    <row r="336" ht="15.75" customHeight="1">
      <c r="A336" s="2">
        <v>59.0</v>
      </c>
      <c r="C336" s="2" t="str">
        <f t="shared" ref="C336:E336" si="134">C77*C77</f>
        <v>652.5586997</v>
      </c>
      <c r="D336" s="2" t="str">
        <f t="shared" si="134"/>
        <v>5375.634481</v>
      </c>
      <c r="E336" s="2" t="str">
        <f t="shared" si="134"/>
        <v>1720.455806</v>
      </c>
      <c r="H336" s="2" t="str">
        <f t="shared" si="16"/>
        <v>253.8652391</v>
      </c>
      <c r="K336" s="2" t="str">
        <f t="shared" si="17"/>
        <v>6895.059342</v>
      </c>
      <c r="M336" s="2" t="str">
        <f t="shared" si="18"/>
        <v>94.43516157</v>
      </c>
      <c r="O336" s="2" t="str">
        <f t="shared" ref="O336:T336" si="135">O77*O77</f>
        <v>0</v>
      </c>
      <c r="P336" s="2" t="str">
        <f t="shared" si="135"/>
        <v>0</v>
      </c>
      <c r="Q336" s="2" t="str">
        <f t="shared" si="135"/>
        <v>0</v>
      </c>
      <c r="R336" s="2" t="str">
        <f t="shared" si="135"/>
        <v>1720.455806</v>
      </c>
      <c r="S336" s="2" t="str">
        <f t="shared" si="135"/>
        <v>253.8652391</v>
      </c>
      <c r="T336" s="2" t="str">
        <f t="shared" si="135"/>
        <v>652.5586997</v>
      </c>
    </row>
    <row r="337" ht="15.75" customHeight="1">
      <c r="A337" s="2">
        <v>60.0</v>
      </c>
      <c r="C337" s="2" t="str">
        <f t="shared" ref="C337:E337" si="136">C78*C78</f>
        <v>353.854095</v>
      </c>
      <c r="D337" s="2" t="str">
        <f t="shared" si="136"/>
        <v>3888.147667</v>
      </c>
      <c r="E337" s="2" t="str">
        <f t="shared" si="136"/>
        <v>1103.085028</v>
      </c>
      <c r="H337" s="2" t="str">
        <f t="shared" si="16"/>
        <v>207.4093644</v>
      </c>
      <c r="K337" s="2" t="str">
        <f t="shared" si="17"/>
        <v>6932.698164</v>
      </c>
      <c r="M337" s="2" t="str">
        <f t="shared" si="18"/>
        <v>437.13663</v>
      </c>
      <c r="O337" s="2" t="str">
        <f t="shared" ref="O337:T337" si="137">O78*O78</f>
        <v>0</v>
      </c>
      <c r="P337" s="2" t="str">
        <f t="shared" si="137"/>
        <v>0</v>
      </c>
      <c r="Q337" s="2" t="str">
        <f t="shared" si="137"/>
        <v>0</v>
      </c>
      <c r="R337" s="2" t="str">
        <f t="shared" si="137"/>
        <v>1103.085028</v>
      </c>
      <c r="S337" s="2" t="str">
        <f t="shared" si="137"/>
        <v>207.4093644</v>
      </c>
      <c r="T337" s="2" t="str">
        <f t="shared" si="137"/>
        <v>353.854095</v>
      </c>
    </row>
    <row r="338" ht="15.75" customHeight="1">
      <c r="A338" s="2">
        <v>61.0</v>
      </c>
      <c r="C338" s="2" t="str">
        <f t="shared" ref="C338:E338" si="138">C79*C79</f>
        <v>171.6141591</v>
      </c>
      <c r="D338" s="2" t="str">
        <f t="shared" si="138"/>
        <v>2793.744039</v>
      </c>
      <c r="E338" s="2" t="str">
        <f t="shared" si="138"/>
        <v>621.3585238</v>
      </c>
      <c r="H338" s="2" t="str">
        <f t="shared" si="16"/>
        <v>139.8756899</v>
      </c>
      <c r="K338" s="2" t="str">
        <f t="shared" si="17"/>
        <v>6962.067255</v>
      </c>
      <c r="M338" s="2" t="str">
        <f t="shared" si="18"/>
        <v>935.327431</v>
      </c>
      <c r="O338" s="2" t="str">
        <f t="shared" ref="O338:T338" si="139">O79*O79</f>
        <v>0</v>
      </c>
      <c r="P338" s="2" t="str">
        <f t="shared" si="139"/>
        <v>0</v>
      </c>
      <c r="Q338" s="2" t="str">
        <f t="shared" si="139"/>
        <v>0</v>
      </c>
      <c r="R338" s="2" t="str">
        <f t="shared" si="139"/>
        <v>621.3585238</v>
      </c>
      <c r="S338" s="2" t="str">
        <f t="shared" si="139"/>
        <v>139.8756899</v>
      </c>
      <c r="T338" s="2" t="str">
        <f t="shared" si="139"/>
        <v>171.6141591</v>
      </c>
    </row>
    <row r="339" ht="15.75" customHeight="1">
      <c r="A339" s="2">
        <v>62.0</v>
      </c>
      <c r="C339" s="2" t="str">
        <f t="shared" ref="C339:E339" si="140">C80*C80</f>
        <v>67.7514434</v>
      </c>
      <c r="D339" s="2" t="str">
        <f t="shared" si="140"/>
        <v>2072.267795</v>
      </c>
      <c r="E339" s="2" t="str">
        <f t="shared" si="140"/>
        <v>276.4368163</v>
      </c>
      <c r="H339" s="2" t="str">
        <f t="shared" si="16"/>
        <v>70.48043509</v>
      </c>
      <c r="K339" s="2" t="str">
        <f t="shared" si="17"/>
        <v>6983.09586</v>
      </c>
      <c r="M339" s="2" t="str">
        <f t="shared" si="18"/>
        <v>1447.250969</v>
      </c>
      <c r="O339" s="2" t="str">
        <f t="shared" ref="O339:T339" si="141">O80*O80</f>
        <v>0</v>
      </c>
      <c r="P339" s="2" t="str">
        <f t="shared" si="141"/>
        <v>0</v>
      </c>
      <c r="Q339" s="2" t="str">
        <f t="shared" si="141"/>
        <v>0</v>
      </c>
      <c r="R339" s="2" t="str">
        <f t="shared" si="141"/>
        <v>276.4368163</v>
      </c>
      <c r="S339" s="2" t="str">
        <f t="shared" si="141"/>
        <v>70.48043509</v>
      </c>
      <c r="T339" s="2" t="str">
        <f t="shared" si="141"/>
        <v>67.7514434</v>
      </c>
    </row>
    <row r="340" ht="15.75" customHeight="1">
      <c r="A340" s="2">
        <v>63.0</v>
      </c>
      <c r="C340" s="2" t="str">
        <f t="shared" ref="C340:E340" si="142">C81*C81</f>
        <v>15.6839604</v>
      </c>
      <c r="D340" s="2" t="str">
        <f t="shared" si="142"/>
        <v>1672.338567</v>
      </c>
      <c r="E340" s="2" t="str">
        <f t="shared" si="142"/>
        <v>69.15085169</v>
      </c>
      <c r="H340" s="2" t="str">
        <f t="shared" si="16"/>
        <v>18.96951867</v>
      </c>
      <c r="K340" s="2" t="str">
        <f t="shared" si="17"/>
        <v>6995.733322</v>
      </c>
      <c r="M340" s="2" t="str">
        <f t="shared" si="18"/>
        <v>1827.243098</v>
      </c>
      <c r="O340" s="2" t="str">
        <f t="shared" ref="O340:T340" si="143">O81*O81</f>
        <v>0</v>
      </c>
      <c r="P340" s="2" t="str">
        <f t="shared" si="143"/>
        <v>0</v>
      </c>
      <c r="Q340" s="2" t="str">
        <f t="shared" si="143"/>
        <v>0</v>
      </c>
      <c r="R340" s="2" t="str">
        <f t="shared" si="143"/>
        <v>69.15085169</v>
      </c>
      <c r="S340" s="2" t="str">
        <f t="shared" si="143"/>
        <v>18.96951867</v>
      </c>
      <c r="T340" s="2" t="str">
        <f t="shared" si="143"/>
        <v>15.6839604</v>
      </c>
    </row>
    <row r="341" ht="15.75" customHeight="1">
      <c r="A341" s="2">
        <v>64.0</v>
      </c>
      <c r="C341" s="2" t="str">
        <f t="shared" ref="C341:E341" si="144">C82*C82</f>
        <v>0</v>
      </c>
      <c r="D341" s="2" t="str">
        <f t="shared" si="144"/>
        <v>1545.496113</v>
      </c>
      <c r="E341" s="2" t="str">
        <f t="shared" si="144"/>
        <v>0</v>
      </c>
      <c r="H341" s="2" t="str">
        <f t="shared" si="16"/>
        <v>0</v>
      </c>
      <c r="K341" s="2" t="str">
        <f t="shared" si="17"/>
        <v>6999.949195</v>
      </c>
      <c r="M341" s="2" t="str">
        <f t="shared" si="18"/>
        <v>1967.1798</v>
      </c>
      <c r="O341" s="2" t="str">
        <f t="shared" ref="O341:T341" si="145">O82*O82</f>
        <v>0</v>
      </c>
      <c r="P341" s="2" t="str">
        <f t="shared" si="145"/>
        <v>0</v>
      </c>
      <c r="Q341" s="2" t="str">
        <f t="shared" si="145"/>
        <v>0</v>
      </c>
      <c r="R341" s="2" t="str">
        <f t="shared" si="145"/>
        <v>0</v>
      </c>
      <c r="S341" s="2" t="str">
        <f t="shared" si="145"/>
        <v>0</v>
      </c>
      <c r="T341" s="2" t="str">
        <f t="shared" si="145"/>
        <v>0</v>
      </c>
    </row>
    <row r="342" ht="15.75" customHeight="1">
      <c r="A342" s="2">
        <v>65.0</v>
      </c>
      <c r="C342" s="2" t="str">
        <f t="shared" ref="C342:E342" si="146">C83*C83</f>
        <v>15.6839604</v>
      </c>
      <c r="D342" s="2" t="str">
        <f t="shared" si="146"/>
        <v>1672.338567</v>
      </c>
      <c r="E342" s="2" t="str">
        <f t="shared" si="146"/>
        <v>69.15085169</v>
      </c>
      <c r="H342" s="2" t="str">
        <f t="shared" si="16"/>
        <v>18.96951867</v>
      </c>
      <c r="K342" s="2" t="str">
        <f t="shared" si="17"/>
        <v>6995.733322</v>
      </c>
      <c r="M342" s="2" t="str">
        <f t="shared" si="18"/>
        <v>1827.243098</v>
      </c>
      <c r="O342" s="2" t="str">
        <f t="shared" ref="O342:T342" si="147">O83*O83</f>
        <v>0</v>
      </c>
      <c r="P342" s="2" t="str">
        <f t="shared" si="147"/>
        <v>0</v>
      </c>
      <c r="Q342" s="2" t="str">
        <f t="shared" si="147"/>
        <v>0</v>
      </c>
      <c r="R342" s="2" t="str">
        <f t="shared" si="147"/>
        <v>69.15085169</v>
      </c>
      <c r="S342" s="2" t="str">
        <f t="shared" si="147"/>
        <v>18.96951867</v>
      </c>
      <c r="T342" s="2" t="str">
        <f t="shared" si="147"/>
        <v>15.6839604</v>
      </c>
    </row>
    <row r="343" ht="15.75" customHeight="1">
      <c r="A343" s="2">
        <v>66.0</v>
      </c>
      <c r="C343" s="2" t="str">
        <f t="shared" ref="C343:E343" si="148">C84*C84</f>
        <v>67.7514434</v>
      </c>
      <c r="D343" s="2" t="str">
        <f t="shared" si="148"/>
        <v>2072.267795</v>
      </c>
      <c r="E343" s="2" t="str">
        <f t="shared" si="148"/>
        <v>276.4368163</v>
      </c>
      <c r="H343" s="2" t="str">
        <f t="shared" si="16"/>
        <v>70.48043509</v>
      </c>
      <c r="K343" s="2" t="str">
        <f t="shared" si="17"/>
        <v>6983.09586</v>
      </c>
      <c r="M343" s="2" t="str">
        <f t="shared" si="18"/>
        <v>1447.250969</v>
      </c>
      <c r="O343" s="2" t="str">
        <f t="shared" ref="O343:T343" si="149">O84*O84</f>
        <v>0</v>
      </c>
      <c r="P343" s="2" t="str">
        <f t="shared" si="149"/>
        <v>0</v>
      </c>
      <c r="Q343" s="2" t="str">
        <f t="shared" si="149"/>
        <v>0</v>
      </c>
      <c r="R343" s="2" t="str">
        <f t="shared" si="149"/>
        <v>276.4368163</v>
      </c>
      <c r="S343" s="2" t="str">
        <f t="shared" si="149"/>
        <v>70.48043509</v>
      </c>
      <c r="T343" s="2" t="str">
        <f t="shared" si="149"/>
        <v>67.7514434</v>
      </c>
    </row>
    <row r="344" ht="15.75" customHeight="1">
      <c r="A344" s="2">
        <v>67.0</v>
      </c>
      <c r="C344" s="2" t="str">
        <f t="shared" ref="C344:E344" si="150">C85*C85</f>
        <v>171.6141591</v>
      </c>
      <c r="D344" s="2" t="str">
        <f t="shared" si="150"/>
        <v>2793.744039</v>
      </c>
      <c r="E344" s="2" t="str">
        <f t="shared" si="150"/>
        <v>621.3585238</v>
      </c>
      <c r="H344" s="2" t="str">
        <f t="shared" si="16"/>
        <v>139.8756899</v>
      </c>
      <c r="K344" s="2" t="str">
        <f t="shared" si="17"/>
        <v>6962.067255</v>
      </c>
      <c r="M344" s="2" t="str">
        <f t="shared" si="18"/>
        <v>935.327431</v>
      </c>
      <c r="O344" s="2" t="str">
        <f t="shared" ref="O344:T344" si="151">O85*O85</f>
        <v>0</v>
      </c>
      <c r="P344" s="2" t="str">
        <f t="shared" si="151"/>
        <v>0</v>
      </c>
      <c r="Q344" s="2" t="str">
        <f t="shared" si="151"/>
        <v>0</v>
      </c>
      <c r="R344" s="2" t="str">
        <f t="shared" si="151"/>
        <v>621.3585238</v>
      </c>
      <c r="S344" s="2" t="str">
        <f t="shared" si="151"/>
        <v>139.8756899</v>
      </c>
      <c r="T344" s="2" t="str">
        <f t="shared" si="151"/>
        <v>171.6141591</v>
      </c>
    </row>
    <row r="345" ht="15.75" customHeight="1">
      <c r="A345" s="2">
        <v>68.0</v>
      </c>
      <c r="C345" s="2" t="str">
        <f t="shared" ref="C345:E345" si="152">C86*C86</f>
        <v>353.854095</v>
      </c>
      <c r="D345" s="2" t="str">
        <f t="shared" si="152"/>
        <v>3888.147667</v>
      </c>
      <c r="E345" s="2" t="str">
        <f t="shared" si="152"/>
        <v>1103.085028</v>
      </c>
      <c r="H345" s="2" t="str">
        <f t="shared" si="16"/>
        <v>207.4093644</v>
      </c>
      <c r="K345" s="2" t="str">
        <f t="shared" si="17"/>
        <v>6932.698164</v>
      </c>
      <c r="M345" s="2" t="str">
        <f t="shared" si="18"/>
        <v>437.13663</v>
      </c>
      <c r="O345" s="2" t="str">
        <f t="shared" ref="O345:T345" si="153">O86*O86</f>
        <v>0</v>
      </c>
      <c r="P345" s="2" t="str">
        <f t="shared" si="153"/>
        <v>0</v>
      </c>
      <c r="Q345" s="2" t="str">
        <f t="shared" si="153"/>
        <v>0</v>
      </c>
      <c r="R345" s="2" t="str">
        <f t="shared" si="153"/>
        <v>1103.085028</v>
      </c>
      <c r="S345" s="2" t="str">
        <f t="shared" si="153"/>
        <v>207.4093644</v>
      </c>
      <c r="T345" s="2" t="str">
        <f t="shared" si="153"/>
        <v>353.854095</v>
      </c>
    </row>
    <row r="346" ht="15.75" customHeight="1">
      <c r="A346" s="2">
        <v>69.0</v>
      </c>
      <c r="C346" s="2" t="str">
        <f t="shared" ref="C346:E346" si="154">C87*C87</f>
        <v>652.5586997</v>
      </c>
      <c r="D346" s="2" t="str">
        <f t="shared" si="154"/>
        <v>5375.634481</v>
      </c>
      <c r="E346" s="2" t="str">
        <f t="shared" si="154"/>
        <v>1720.455806</v>
      </c>
      <c r="H346" s="2" t="str">
        <f t="shared" si="16"/>
        <v>253.8652391</v>
      </c>
      <c r="K346" s="2" t="str">
        <f t="shared" si="17"/>
        <v>6895.059342</v>
      </c>
      <c r="M346" s="2" t="str">
        <f t="shared" si="18"/>
        <v>94.43516157</v>
      </c>
      <c r="O346" s="2" t="str">
        <f t="shared" ref="O346:T346" si="155">O87*O87</f>
        <v>0</v>
      </c>
      <c r="P346" s="2" t="str">
        <f t="shared" si="155"/>
        <v>0</v>
      </c>
      <c r="Q346" s="2" t="str">
        <f t="shared" si="155"/>
        <v>0</v>
      </c>
      <c r="R346" s="2" t="str">
        <f t="shared" si="155"/>
        <v>1720.455806</v>
      </c>
      <c r="S346" s="2" t="str">
        <f t="shared" si="155"/>
        <v>253.8652391</v>
      </c>
      <c r="T346" s="2" t="str">
        <f t="shared" si="155"/>
        <v>652.5586997</v>
      </c>
    </row>
    <row r="347" ht="15.75" customHeight="1">
      <c r="A347" s="2">
        <v>70.0</v>
      </c>
      <c r="C347" s="2" t="str">
        <f t="shared" ref="C347:E347" si="156">C88*C88</f>
        <v>1116.146898</v>
      </c>
      <c r="D347" s="2" t="str">
        <f t="shared" si="156"/>
        <v>7214.198476</v>
      </c>
      <c r="E347" s="2" t="str">
        <f t="shared" si="156"/>
        <v>2471.98356</v>
      </c>
      <c r="H347" s="2" t="str">
        <f t="shared" si="16"/>
        <v>266.0246302</v>
      </c>
      <c r="K347" s="2" t="str">
        <f t="shared" si="17"/>
        <v>6849.241464</v>
      </c>
      <c r="M347" s="2" t="str">
        <f t="shared" si="18"/>
        <v>4.736254211</v>
      </c>
      <c r="O347" s="2" t="str">
        <f t="shared" ref="O347:T347" si="157">O88*O88</f>
        <v>0</v>
      </c>
      <c r="P347" s="2" t="str">
        <f t="shared" si="157"/>
        <v>0</v>
      </c>
      <c r="Q347" s="2" t="str">
        <f t="shared" si="157"/>
        <v>0</v>
      </c>
      <c r="R347" s="2" t="str">
        <f t="shared" si="157"/>
        <v>2471.98356</v>
      </c>
      <c r="S347" s="2" t="str">
        <f t="shared" si="157"/>
        <v>266.0246302</v>
      </c>
      <c r="T347" s="2" t="str">
        <f t="shared" si="157"/>
        <v>1116.146898</v>
      </c>
    </row>
    <row r="348" ht="15.75" customHeight="1">
      <c r="A348" s="2">
        <v>71.0</v>
      </c>
      <c r="C348" s="2" t="str">
        <f t="shared" ref="C348:E348" si="158">C89*C89</f>
        <v>1799.79881</v>
      </c>
      <c r="D348" s="2" t="str">
        <f t="shared" si="158"/>
        <v>9282.67461</v>
      </c>
      <c r="E348" s="2" t="str">
        <f t="shared" si="158"/>
        <v>3355.857791</v>
      </c>
      <c r="H348" s="2" t="str">
        <f t="shared" si="16"/>
        <v>240.4276709</v>
      </c>
      <c r="K348" s="2" t="str">
        <f t="shared" si="17"/>
        <v>6795.354908</v>
      </c>
      <c r="M348" s="2" t="str">
        <f t="shared" si="18"/>
        <v>193.5630844</v>
      </c>
      <c r="O348" s="2" t="str">
        <f t="shared" ref="O348:T348" si="159">O89*O89</f>
        <v>0</v>
      </c>
      <c r="P348" s="2" t="str">
        <f t="shared" si="159"/>
        <v>0</v>
      </c>
      <c r="Q348" s="2" t="str">
        <f t="shared" si="159"/>
        <v>0</v>
      </c>
      <c r="R348" s="2" t="str">
        <f t="shared" si="159"/>
        <v>3355.857791</v>
      </c>
      <c r="S348" s="2" t="str">
        <f t="shared" si="159"/>
        <v>240.4276709</v>
      </c>
      <c r="T348" s="2" t="str">
        <f t="shared" si="159"/>
        <v>1799.79881</v>
      </c>
    </row>
    <row r="349" ht="15.75" customHeight="1">
      <c r="A349" s="2">
        <v>72.0</v>
      </c>
      <c r="C349" s="2" t="str">
        <f t="shared" ref="C349:E349" si="160">C90*C90</f>
        <v>2759.164432</v>
      </c>
      <c r="D349" s="2" t="str">
        <f t="shared" si="160"/>
        <v>11384.72727</v>
      </c>
      <c r="E349" s="2" t="str">
        <f t="shared" si="160"/>
        <v>4369.949171</v>
      </c>
      <c r="H349" s="2" t="str">
        <f t="shared" si="16"/>
        <v>184.357791</v>
      </c>
      <c r="K349" s="2" t="str">
        <f t="shared" si="17"/>
        <v>6733.529492</v>
      </c>
      <c r="M349" s="2" t="str">
        <f t="shared" si="18"/>
        <v>607.186341</v>
      </c>
      <c r="O349" s="2" t="str">
        <f t="shared" ref="O349:T349" si="161">O90*O90</f>
        <v>0</v>
      </c>
      <c r="P349" s="2" t="str">
        <f t="shared" si="161"/>
        <v>0</v>
      </c>
      <c r="Q349" s="2" t="str">
        <f t="shared" si="161"/>
        <v>0</v>
      </c>
      <c r="R349" s="2" t="str">
        <f t="shared" si="161"/>
        <v>4369.949171</v>
      </c>
      <c r="S349" s="2" t="str">
        <f t="shared" si="161"/>
        <v>184.357791</v>
      </c>
      <c r="T349" s="2" t="str">
        <f t="shared" si="161"/>
        <v>2759.164432</v>
      </c>
    </row>
    <row r="350" ht="15.75" customHeight="1">
      <c r="A350" s="2">
        <v>73.0</v>
      </c>
      <c r="C350" s="2" t="str">
        <f t="shared" ref="C350:E350" si="162">C91*C91</f>
        <v>4041.822423</v>
      </c>
      <c r="D350" s="2" t="str">
        <f t="shared" si="162"/>
        <v>13275.00537</v>
      </c>
      <c r="E350" s="2" t="str">
        <f t="shared" si="162"/>
        <v>5511.814664</v>
      </c>
      <c r="H350" s="2" t="str">
        <f t="shared" si="16"/>
        <v>113.7692701</v>
      </c>
      <c r="K350" s="2" t="str">
        <f t="shared" si="17"/>
        <v>6663.91416</v>
      </c>
      <c r="M350" s="2" t="str">
        <f t="shared" si="18"/>
        <v>1127.912513</v>
      </c>
      <c r="O350" s="2" t="str">
        <f t="shared" ref="O350:T350" si="163">O91*O91</f>
        <v>0</v>
      </c>
      <c r="P350" s="2" t="str">
        <f t="shared" si="163"/>
        <v>0</v>
      </c>
      <c r="Q350" s="2" t="str">
        <f t="shared" si="163"/>
        <v>0</v>
      </c>
      <c r="R350" s="2" t="str">
        <f t="shared" si="163"/>
        <v>5511.814664</v>
      </c>
      <c r="S350" s="2" t="str">
        <f t="shared" si="163"/>
        <v>113.7692701</v>
      </c>
      <c r="T350" s="2" t="str">
        <f t="shared" si="163"/>
        <v>4041.822423</v>
      </c>
    </row>
    <row r="351" ht="15.75" customHeight="1">
      <c r="A351" s="2">
        <v>74.0</v>
      </c>
      <c r="C351" s="2" t="str">
        <f t="shared" ref="C351:E351" si="164">C92*C92</f>
        <v>5677.763602</v>
      </c>
      <c r="D351" s="2" t="str">
        <f t="shared" si="164"/>
        <v>14702.26339</v>
      </c>
      <c r="E351" s="2" t="str">
        <f t="shared" si="164"/>
        <v>6778.703416</v>
      </c>
      <c r="H351" s="2" t="str">
        <f t="shared" si="16"/>
        <v>48.74756211</v>
      </c>
      <c r="K351" s="2" t="str">
        <f t="shared" si="17"/>
        <v>6586.676619</v>
      </c>
      <c r="M351" s="2" t="str">
        <f t="shared" si="18"/>
        <v>1607.572727</v>
      </c>
      <c r="O351" s="2" t="str">
        <f t="shared" ref="O351:T351" si="165">O92*O92</f>
        <v>0</v>
      </c>
      <c r="P351" s="2" t="str">
        <f t="shared" si="165"/>
        <v>0</v>
      </c>
      <c r="Q351" s="2" t="str">
        <f t="shared" si="165"/>
        <v>0</v>
      </c>
      <c r="R351" s="2" t="str">
        <f t="shared" si="165"/>
        <v>6778.703416</v>
      </c>
      <c r="S351" s="2" t="str">
        <f t="shared" si="165"/>
        <v>48.74756211</v>
      </c>
      <c r="T351" s="2" t="str">
        <f t="shared" si="165"/>
        <v>5677.763602</v>
      </c>
    </row>
    <row r="352" ht="15.75" customHeight="1">
      <c r="A352" s="2">
        <v>75.0</v>
      </c>
      <c r="C352" s="2" t="str">
        <f t="shared" ref="C352:E352" si="166">C93*C93</f>
        <v>7670.742773</v>
      </c>
      <c r="D352" s="2" t="str">
        <f t="shared" si="166"/>
        <v>15459.17225</v>
      </c>
      <c r="E352" s="2" t="str">
        <f t="shared" si="166"/>
        <v>8167.563381</v>
      </c>
      <c r="H352" s="2" t="str">
        <f t="shared" si="16"/>
        <v>7.794124642</v>
      </c>
      <c r="K352" s="2" t="str">
        <f t="shared" si="17"/>
        <v>6502.002944</v>
      </c>
      <c r="M352" s="2" t="str">
        <f t="shared" si="18"/>
        <v>1909.683133</v>
      </c>
      <c r="O352" s="2" t="str">
        <f t="shared" ref="O352:T352" si="167">O93*O93</f>
        <v>0</v>
      </c>
      <c r="P352" s="2" t="str">
        <f t="shared" si="167"/>
        <v>0</v>
      </c>
      <c r="Q352" s="2" t="str">
        <f t="shared" si="167"/>
        <v>0</v>
      </c>
      <c r="R352" s="2" t="str">
        <f t="shared" si="167"/>
        <v>8167.563381</v>
      </c>
      <c r="S352" s="2" t="str">
        <f t="shared" si="167"/>
        <v>7.794124642</v>
      </c>
      <c r="T352" s="2" t="str">
        <f t="shared" si="167"/>
        <v>7670.742773</v>
      </c>
    </row>
    <row r="353" ht="15.75" customHeight="1">
      <c r="A353" s="2">
        <v>76.0</v>
      </c>
      <c r="C353" s="2" t="str">
        <f t="shared" ref="C353:E353" si="168">C94*C94</f>
        <v>9992.489108</v>
      </c>
      <c r="D353" s="2" t="str">
        <f t="shared" si="168"/>
        <v>15426.23902</v>
      </c>
      <c r="E353" s="2" t="str">
        <f t="shared" si="168"/>
        <v>9675.048674</v>
      </c>
      <c r="H353" s="2" t="str">
        <f t="shared" si="16"/>
        <v>2.561962613</v>
      </c>
      <c r="K353" s="2" t="str">
        <f t="shared" si="17"/>
        <v>6410.097119</v>
      </c>
      <c r="M353" s="2" t="str">
        <f t="shared" si="18"/>
        <v>1948.280396</v>
      </c>
      <c r="O353" s="2" t="str">
        <f t="shared" ref="O353:T353" si="169">O94*O94</f>
        <v>0</v>
      </c>
      <c r="P353" s="2" t="str">
        <f t="shared" si="169"/>
        <v>0</v>
      </c>
      <c r="Q353" s="2" t="str">
        <f t="shared" si="169"/>
        <v>0</v>
      </c>
      <c r="R353" s="2" t="str">
        <f t="shared" si="169"/>
        <v>9675.048674</v>
      </c>
      <c r="S353" s="2" t="str">
        <f t="shared" si="169"/>
        <v>2.561962613</v>
      </c>
      <c r="T353" s="2" t="str">
        <f t="shared" si="169"/>
        <v>9992.489108</v>
      </c>
    </row>
    <row r="354" ht="15.75" customHeight="1">
      <c r="A354" s="2">
        <v>77.0</v>
      </c>
      <c r="C354" s="2" t="str">
        <f t="shared" ref="C354:E354" si="170">C95*C95</f>
        <v>12581.41116</v>
      </c>
      <c r="D354" s="2" t="str">
        <f t="shared" si="170"/>
        <v>14598.409</v>
      </c>
      <c r="E354" s="2" t="str">
        <f t="shared" si="170"/>
        <v>11297.52763</v>
      </c>
      <c r="H354" s="2" t="str">
        <f t="shared" si="16"/>
        <v>34.53984995</v>
      </c>
      <c r="K354" s="2" t="str">
        <f t="shared" si="17"/>
        <v>6311.180554</v>
      </c>
      <c r="M354" s="2" t="str">
        <f t="shared" si="18"/>
        <v>1712.381943</v>
      </c>
      <c r="O354" s="2" t="str">
        <f t="shared" ref="O354:T354" si="171">O95*O95</f>
        <v>0</v>
      </c>
      <c r="P354" s="2" t="str">
        <f t="shared" si="171"/>
        <v>0</v>
      </c>
      <c r="Q354" s="2" t="str">
        <f t="shared" si="171"/>
        <v>0</v>
      </c>
      <c r="R354" s="2" t="str">
        <f t="shared" si="171"/>
        <v>11297.52763</v>
      </c>
      <c r="S354" s="2" t="str">
        <f t="shared" si="171"/>
        <v>34.53984995</v>
      </c>
      <c r="T354" s="2" t="str">
        <f t="shared" si="171"/>
        <v>12581.41116</v>
      </c>
    </row>
    <row r="355" ht="15.75" customHeight="1">
      <c r="A355" s="2">
        <v>78.0</v>
      </c>
      <c r="C355" s="2" t="str">
        <f t="shared" ref="C355:E355" si="172">C96*C96</f>
        <v>15346.63483</v>
      </c>
      <c r="D355" s="2" t="str">
        <f t="shared" si="172"/>
        <v>13087.25161</v>
      </c>
      <c r="E355" s="2" t="str">
        <f t="shared" si="172"/>
        <v>13031.09156</v>
      </c>
      <c r="H355" s="2" t="str">
        <f t="shared" si="16"/>
        <v>94.6287097</v>
      </c>
      <c r="K355" s="2" t="str">
        <f t="shared" si="17"/>
        <v>6205.491548</v>
      </c>
      <c r="M355" s="2" t="str">
        <f t="shared" si="18"/>
        <v>1269.110977</v>
      </c>
      <c r="O355" s="2" t="str">
        <f t="shared" ref="O355:T355" si="173">O96*O96</f>
        <v>0</v>
      </c>
      <c r="P355" s="2" t="str">
        <f t="shared" si="173"/>
        <v>0</v>
      </c>
      <c r="Q355" s="2" t="str">
        <f t="shared" si="173"/>
        <v>0</v>
      </c>
      <c r="R355" s="2" t="str">
        <f t="shared" si="173"/>
        <v>13031.09156</v>
      </c>
      <c r="S355" s="2" t="str">
        <f t="shared" si="173"/>
        <v>94.6287097</v>
      </c>
      <c r="T355" s="2" t="str">
        <f t="shared" si="173"/>
        <v>15346.63483</v>
      </c>
    </row>
    <row r="356" ht="15.75" customHeight="1">
      <c r="A356" s="2">
        <v>79.0</v>
      </c>
      <c r="C356" s="2" t="str">
        <f t="shared" ref="C356:E356" si="174">C97*C97</f>
        <v>18177.15126</v>
      </c>
      <c r="D356" s="2" t="str">
        <f t="shared" si="174"/>
        <v>11097.94834</v>
      </c>
      <c r="E356" s="2" t="str">
        <f t="shared" si="174"/>
        <v>14871.56415</v>
      </c>
      <c r="H356" s="2" t="str">
        <f t="shared" si="16"/>
        <v>165.7306907</v>
      </c>
      <c r="K356" s="2" t="str">
        <f t="shared" si="17"/>
        <v>6093.284714</v>
      </c>
      <c r="M356" s="2" t="str">
        <f t="shared" si="18"/>
        <v>744.5970491</v>
      </c>
      <c r="O356" s="2" t="str">
        <f t="shared" ref="O356:T356" si="175">O97*O97</f>
        <v>0</v>
      </c>
      <c r="P356" s="2" t="str">
        <f t="shared" si="175"/>
        <v>0</v>
      </c>
      <c r="Q356" s="2" t="str">
        <f t="shared" si="175"/>
        <v>0</v>
      </c>
      <c r="R356" s="2" t="str">
        <f t="shared" si="175"/>
        <v>14871.56415</v>
      </c>
      <c r="S356" s="2" t="str">
        <f t="shared" si="175"/>
        <v>165.7306907</v>
      </c>
      <c r="T356" s="2" t="str">
        <f t="shared" si="175"/>
        <v>18177.15126</v>
      </c>
    </row>
    <row r="357" ht="15.75" customHeight="1">
      <c r="A357" s="2">
        <v>80.0</v>
      </c>
      <c r="C357" s="2" t="str">
        <f t="shared" ref="C357:E357" si="176">C98*C98</f>
        <v>20954.7833</v>
      </c>
      <c r="D357" s="2" t="str">
        <f t="shared" si="176"/>
        <v>8886.86065</v>
      </c>
      <c r="E357" s="2" t="str">
        <f t="shared" si="176"/>
        <v>16814.51154</v>
      </c>
      <c r="H357" s="2" t="str">
        <f t="shared" si="16"/>
        <v>227.6142375</v>
      </c>
      <c r="K357" s="2" t="str">
        <f t="shared" si="17"/>
        <v>5974.830369</v>
      </c>
      <c r="M357" s="2" t="str">
        <f t="shared" si="18"/>
        <v>288.0868118</v>
      </c>
      <c r="O357" s="2" t="str">
        <f t="shared" ref="O357:T357" si="177">O98*O98</f>
        <v>0</v>
      </c>
      <c r="P357" s="2" t="str">
        <f t="shared" si="177"/>
        <v>0</v>
      </c>
      <c r="Q357" s="2" t="str">
        <f t="shared" si="177"/>
        <v>0</v>
      </c>
      <c r="R357" s="2" t="str">
        <f t="shared" si="177"/>
        <v>16814.51154</v>
      </c>
      <c r="S357" s="2" t="str">
        <f t="shared" si="177"/>
        <v>227.6142375</v>
      </c>
      <c r="T357" s="2" t="str">
        <f t="shared" si="177"/>
        <v>20954.7833</v>
      </c>
    </row>
    <row r="358" ht="15.75" customHeight="1">
      <c r="A358" s="2">
        <v>81.0</v>
      </c>
      <c r="C358" s="2" t="str">
        <f t="shared" ref="C358:E358" si="178">C99*C99</f>
        <v>23568.86757</v>
      </c>
      <c r="D358" s="2" t="str">
        <f t="shared" si="178"/>
        <v>6710.438599</v>
      </c>
      <c r="E358" s="2" t="str">
        <f t="shared" si="178"/>
        <v>18855.253</v>
      </c>
      <c r="H358" s="2" t="str">
        <f t="shared" si="16"/>
        <v>262.6708338</v>
      </c>
      <c r="K358" s="2" t="str">
        <f t="shared" si="17"/>
        <v>5850.41388</v>
      </c>
      <c r="M358" s="2" t="str">
        <f t="shared" si="18"/>
        <v>29.47695667</v>
      </c>
      <c r="O358" s="2" t="str">
        <f t="shared" ref="O358:T358" si="179">O99*O99</f>
        <v>0</v>
      </c>
      <c r="P358" s="2" t="str">
        <f t="shared" si="179"/>
        <v>0</v>
      </c>
      <c r="Q358" s="2" t="str">
        <f t="shared" si="179"/>
        <v>0</v>
      </c>
      <c r="R358" s="2" t="str">
        <f t="shared" si="179"/>
        <v>18855.253</v>
      </c>
      <c r="S358" s="2" t="str">
        <f t="shared" si="179"/>
        <v>262.6708338</v>
      </c>
      <c r="T358" s="2" t="str">
        <f t="shared" si="179"/>
        <v>23568.86757</v>
      </c>
    </row>
    <row r="359" ht="15.75" customHeight="1">
      <c r="A359" s="2">
        <v>82.0</v>
      </c>
      <c r="C359" s="2" t="str">
        <f t="shared" ref="C359:E359" si="180">C100*C100</f>
        <v>25930.19476</v>
      </c>
      <c r="D359" s="2" t="str">
        <f t="shared" si="180"/>
        <v>4778.262026</v>
      </c>
      <c r="E359" s="2" t="str">
        <f t="shared" si="180"/>
        <v>20988.87221</v>
      </c>
      <c r="H359" s="2" t="str">
        <f t="shared" si="16"/>
        <v>260.9253781</v>
      </c>
      <c r="K359" s="2" t="str">
        <f t="shared" si="17"/>
        <v>5720.334977</v>
      </c>
      <c r="M359" s="2" t="str">
        <f t="shared" si="18"/>
        <v>42.35305087</v>
      </c>
      <c r="O359" s="2" t="str">
        <f t="shared" ref="O359:T359" si="181">O100*O100</f>
        <v>0</v>
      </c>
      <c r="P359" s="2" t="str">
        <f t="shared" si="181"/>
        <v>0</v>
      </c>
      <c r="Q359" s="2" t="str">
        <f t="shared" si="181"/>
        <v>0</v>
      </c>
      <c r="R359" s="2" t="str">
        <f t="shared" si="181"/>
        <v>20988.87221</v>
      </c>
      <c r="S359" s="2" t="str">
        <f t="shared" si="181"/>
        <v>260.9253781</v>
      </c>
      <c r="T359" s="2" t="str">
        <f t="shared" si="181"/>
        <v>25930.19476</v>
      </c>
    </row>
    <row r="360" ht="15.75" customHeight="1">
      <c r="A360" s="2">
        <v>83.0</v>
      </c>
      <c r="C360" s="2" t="str">
        <f t="shared" ref="C360:E360" si="182">C101*C101</f>
        <v>27981.93593</v>
      </c>
      <c r="D360" s="2" t="str">
        <f t="shared" si="182"/>
        <v>3221.539559</v>
      </c>
      <c r="E360" s="2" t="str">
        <f t="shared" si="182"/>
        <v>23210.22909</v>
      </c>
      <c r="H360" s="2" t="str">
        <f t="shared" si="16"/>
        <v>222.8745273</v>
      </c>
      <c r="K360" s="2" t="str">
        <f t="shared" si="17"/>
        <v>5584.907031</v>
      </c>
      <c r="M360" s="2" t="str">
        <f t="shared" si="18"/>
        <v>323.0512947</v>
      </c>
      <c r="O360" s="2" t="str">
        <f t="shared" ref="O360:T360" si="183">O101*O101</f>
        <v>0</v>
      </c>
      <c r="P360" s="2" t="str">
        <f t="shared" si="183"/>
        <v>0</v>
      </c>
      <c r="Q360" s="2" t="str">
        <f t="shared" si="183"/>
        <v>0</v>
      </c>
      <c r="R360" s="2" t="str">
        <f t="shared" si="183"/>
        <v>23210.22909</v>
      </c>
      <c r="S360" s="2" t="str">
        <f t="shared" si="183"/>
        <v>222.8745273</v>
      </c>
      <c r="T360" s="2" t="str">
        <f t="shared" si="183"/>
        <v>27981.93593</v>
      </c>
    </row>
    <row r="361" ht="15.75" customHeight="1">
      <c r="A361" s="2">
        <v>84.0</v>
      </c>
      <c r="C361" s="2" t="str">
        <f t="shared" ref="C361:E361" si="184">C102*C102</f>
        <v>29705.95121</v>
      </c>
      <c r="D361" s="2" t="str">
        <f t="shared" si="184"/>
        <v>2083.865597</v>
      </c>
      <c r="E361" s="2" t="str">
        <f t="shared" si="184"/>
        <v>25513.97221</v>
      </c>
      <c r="H361" s="2" t="str">
        <f t="shared" si="16"/>
        <v>159.3453763</v>
      </c>
      <c r="K361" s="2" t="str">
        <f t="shared" si="17"/>
        <v>5444.4563</v>
      </c>
      <c r="M361" s="2" t="str">
        <f t="shared" si="18"/>
        <v>791.7010296</v>
      </c>
      <c r="O361" s="2" t="str">
        <f t="shared" ref="O361:T361" si="185">O102*O102</f>
        <v>0</v>
      </c>
      <c r="P361" s="2" t="str">
        <f t="shared" si="185"/>
        <v>0</v>
      </c>
      <c r="Q361" s="2" t="str">
        <f t="shared" si="185"/>
        <v>0</v>
      </c>
      <c r="R361" s="2" t="str">
        <f t="shared" si="185"/>
        <v>25513.97221</v>
      </c>
      <c r="S361" s="2" t="str">
        <f t="shared" si="185"/>
        <v>159.3453763</v>
      </c>
      <c r="T361" s="2" t="str">
        <f t="shared" si="185"/>
        <v>29705.95121</v>
      </c>
    </row>
    <row r="362" ht="15.75" customHeight="1">
      <c r="A362" s="2">
        <v>85.0</v>
      </c>
      <c r="C362" s="2" t="str">
        <f t="shared" ref="C362:E362" si="186">C103*C103</f>
        <v>31123.85028</v>
      </c>
      <c r="D362" s="2" t="str">
        <f t="shared" si="186"/>
        <v>1334.746184</v>
      </c>
      <c r="E362" s="2" t="str">
        <f t="shared" si="186"/>
        <v>27894.55163</v>
      </c>
      <c r="H362" s="2" t="str">
        <f t="shared" si="16"/>
        <v>88.41468621</v>
      </c>
      <c r="K362" s="2" t="str">
        <f t="shared" si="17"/>
        <v>5299.321142</v>
      </c>
      <c r="M362" s="2" t="str">
        <f t="shared" si="18"/>
        <v>1314.951357</v>
      </c>
      <c r="O362" s="2" t="str">
        <f t="shared" ref="O362:T362" si="187">O103*O103</f>
        <v>0</v>
      </c>
      <c r="P362" s="2" t="str">
        <f t="shared" si="187"/>
        <v>0</v>
      </c>
      <c r="Q362" s="2" t="str">
        <f t="shared" si="187"/>
        <v>0</v>
      </c>
      <c r="R362" s="2" t="str">
        <f t="shared" si="187"/>
        <v>27894.55163</v>
      </c>
      <c r="S362" s="2" t="str">
        <f t="shared" si="187"/>
        <v>88.41468621</v>
      </c>
      <c r="T362" s="2" t="str">
        <f t="shared" si="187"/>
        <v>31123.85028</v>
      </c>
    </row>
    <row r="363" ht="15.75" customHeight="1">
      <c r="A363" s="2">
        <v>86.0</v>
      </c>
      <c r="C363" s="2" t="str">
        <f t="shared" ref="C363:E363" si="188">C104*C104</f>
        <v>32293.19999</v>
      </c>
      <c r="D363" s="2" t="str">
        <f t="shared" si="188"/>
        <v>900.135204</v>
      </c>
      <c r="E363" s="2" t="str">
        <f t="shared" si="188"/>
        <v>30346.23233</v>
      </c>
      <c r="H363" s="2" t="str">
        <f t="shared" si="16"/>
        <v>30.26527288</v>
      </c>
      <c r="K363" s="2" t="str">
        <f t="shared" si="17"/>
        <v>5149.851202</v>
      </c>
      <c r="M363" s="2" t="str">
        <f t="shared" si="18"/>
        <v>1743.915174</v>
      </c>
      <c r="O363" s="2" t="str">
        <f t="shared" ref="O363:T363" si="189">O104*O104</f>
        <v>0</v>
      </c>
      <c r="P363" s="2" t="str">
        <f t="shared" si="189"/>
        <v>0</v>
      </c>
      <c r="Q363" s="2" t="str">
        <f t="shared" si="189"/>
        <v>0</v>
      </c>
      <c r="R363" s="2" t="str">
        <f t="shared" si="189"/>
        <v>30346.23233</v>
      </c>
      <c r="S363" s="2" t="str">
        <f t="shared" si="189"/>
        <v>30.26527288</v>
      </c>
      <c r="T363" s="2" t="str">
        <f t="shared" si="189"/>
        <v>32293.19999</v>
      </c>
    </row>
    <row r="364" ht="15.75" customHeight="1">
      <c r="A364" s="2">
        <v>87.0</v>
      </c>
      <c r="C364" s="2" t="str">
        <f t="shared" ref="C364:E364" si="190">C105*C105</f>
        <v>33300.10047</v>
      </c>
      <c r="D364" s="2" t="str">
        <f t="shared" si="190"/>
        <v>699.7368476</v>
      </c>
      <c r="E364" s="2" t="str">
        <f t="shared" si="190"/>
        <v>32863.10801</v>
      </c>
      <c r="H364" s="2" t="str">
        <f t="shared" si="16"/>
        <v>1.443132005</v>
      </c>
      <c r="K364" s="2" t="str">
        <f t="shared" si="17"/>
        <v>4996.406563</v>
      </c>
      <c r="M364" s="2" t="str">
        <f t="shared" si="18"/>
        <v>1956.533924</v>
      </c>
      <c r="O364" s="2" t="str">
        <f t="shared" ref="O364:T364" si="191">O105*O105</f>
        <v>0</v>
      </c>
      <c r="P364" s="2" t="str">
        <f t="shared" si="191"/>
        <v>0</v>
      </c>
      <c r="Q364" s="2" t="str">
        <f t="shared" si="191"/>
        <v>0</v>
      </c>
      <c r="R364" s="2" t="str">
        <f t="shared" si="191"/>
        <v>32863.10801</v>
      </c>
      <c r="S364" s="2" t="str">
        <f t="shared" si="191"/>
        <v>1.443132005</v>
      </c>
      <c r="T364" s="2" t="str">
        <f t="shared" si="191"/>
        <v>33300.10047</v>
      </c>
    </row>
    <row r="365" ht="15.75" customHeight="1">
      <c r="A365" s="2">
        <v>88.0</v>
      </c>
      <c r="C365" s="2" t="str">
        <f t="shared" ref="C365:E365" si="192">C106*C106</f>
        <v>34249.78879</v>
      </c>
      <c r="D365" s="2" t="str">
        <f t="shared" si="192"/>
        <v>679.3745391</v>
      </c>
      <c r="E365" s="2" t="str">
        <f t="shared" si="192"/>
        <v>35439.11529</v>
      </c>
      <c r="H365" s="2" t="str">
        <f t="shared" si="16"/>
        <v>10.14939567</v>
      </c>
      <c r="K365" s="2" t="str">
        <f t="shared" si="17"/>
        <v>4839.356889</v>
      </c>
      <c r="M365" s="2" t="str">
        <f t="shared" si="18"/>
        <v>1892.308477</v>
      </c>
      <c r="O365" s="2" t="str">
        <f t="shared" ref="O365:T365" si="193">O106*O106</f>
        <v>0</v>
      </c>
      <c r="P365" s="2" t="str">
        <f t="shared" si="193"/>
        <v>0</v>
      </c>
      <c r="Q365" s="2" t="str">
        <f t="shared" si="193"/>
        <v>0</v>
      </c>
      <c r="R365" s="2" t="str">
        <f t="shared" si="193"/>
        <v>35439.11529</v>
      </c>
      <c r="S365" s="2" t="str">
        <f t="shared" si="193"/>
        <v>10.14939567</v>
      </c>
      <c r="T365" s="2" t="str">
        <f t="shared" si="193"/>
        <v>34249.78879</v>
      </c>
    </row>
    <row r="366" ht="15.75" customHeight="1">
      <c r="A366" s="2">
        <v>89.0</v>
      </c>
      <c r="C366" s="2" t="str">
        <f t="shared" ref="C366:E366" si="194">C107*C107</f>
        <v>35256.90701</v>
      </c>
      <c r="D366" s="2" t="str">
        <f t="shared" si="194"/>
        <v>828.6750287</v>
      </c>
      <c r="E366" s="2" t="str">
        <f t="shared" si="194"/>
        <v>38068.04833</v>
      </c>
      <c r="H366" s="2" t="str">
        <f t="shared" si="16"/>
        <v>53.9067594</v>
      </c>
      <c r="K366" s="2" t="str">
        <f t="shared" si="17"/>
        <v>4679.080526</v>
      </c>
      <c r="M366" s="2" t="str">
        <f t="shared" si="18"/>
        <v>1569.513719</v>
      </c>
      <c r="O366" s="2" t="str">
        <f t="shared" ref="O366:T366" si="195">O107*O107</f>
        <v>0</v>
      </c>
      <c r="P366" s="2" t="str">
        <f t="shared" si="195"/>
        <v>0</v>
      </c>
      <c r="Q366" s="2" t="str">
        <f t="shared" si="195"/>
        <v>0</v>
      </c>
      <c r="R366" s="2" t="str">
        <f t="shared" si="195"/>
        <v>38068.04833</v>
      </c>
      <c r="S366" s="2" t="str">
        <f t="shared" si="195"/>
        <v>53.9067594</v>
      </c>
      <c r="T366" s="2" t="str">
        <f t="shared" si="195"/>
        <v>35256.90701</v>
      </c>
    </row>
    <row r="367" ht="15.75" customHeight="1">
      <c r="A367" s="2">
        <v>90.0</v>
      </c>
      <c r="C367" s="2" t="str">
        <f t="shared" ref="C367:E367" si="196">C108*C108</f>
        <v>36436.64916</v>
      </c>
      <c r="D367" s="2" t="str">
        <f t="shared" si="196"/>
        <v>1179.069943</v>
      </c>
      <c r="E367" s="2" t="str">
        <f t="shared" si="196"/>
        <v>40743.57382</v>
      </c>
      <c r="H367" s="2" t="str">
        <f t="shared" si="16"/>
        <v>120.2643813</v>
      </c>
      <c r="K367" s="2" t="str">
        <f t="shared" si="17"/>
        <v>4515.963594</v>
      </c>
      <c r="M367" s="2" t="str">
        <f t="shared" si="18"/>
        <v>1079.998569</v>
      </c>
      <c r="O367" s="2" t="str">
        <f t="shared" ref="O367:T367" si="197">O108*O108</f>
        <v>0</v>
      </c>
      <c r="P367" s="2" t="str">
        <f t="shared" si="197"/>
        <v>0</v>
      </c>
      <c r="Q367" s="2" t="str">
        <f t="shared" si="197"/>
        <v>0</v>
      </c>
      <c r="R367" s="2" t="str">
        <f t="shared" si="197"/>
        <v>40743.57382</v>
      </c>
      <c r="S367" s="2" t="str">
        <f t="shared" si="197"/>
        <v>120.2643813</v>
      </c>
      <c r="T367" s="2" t="str">
        <f t="shared" si="197"/>
        <v>36436.64916</v>
      </c>
    </row>
    <row r="368" ht="15.75" customHeight="1">
      <c r="A368" s="2">
        <v>91.0</v>
      </c>
      <c r="C368" s="2" t="str">
        <f t="shared" ref="C368:E368" si="198">C109*C109</f>
        <v>37897.34818</v>
      </c>
      <c r="D368" s="2" t="str">
        <f t="shared" si="198"/>
        <v>1783.276502</v>
      </c>
      <c r="E368" s="2" t="str">
        <f t="shared" si="198"/>
        <v>43459.24617</v>
      </c>
      <c r="H368" s="2" t="str">
        <f t="shared" si="16"/>
        <v>190.3406791</v>
      </c>
      <c r="K368" s="2" t="str">
        <f t="shared" si="17"/>
        <v>4350.399055</v>
      </c>
      <c r="M368" s="2" t="str">
        <f t="shared" si="18"/>
        <v>563.0510284</v>
      </c>
      <c r="O368" s="2" t="str">
        <f t="shared" ref="O368:T368" si="199">O109*O109</f>
        <v>0</v>
      </c>
      <c r="P368" s="2" t="str">
        <f t="shared" si="199"/>
        <v>0</v>
      </c>
      <c r="Q368" s="2" t="str">
        <f t="shared" si="199"/>
        <v>0</v>
      </c>
      <c r="R368" s="2" t="str">
        <f t="shared" si="199"/>
        <v>43459.24617</v>
      </c>
      <c r="S368" s="2" t="str">
        <f t="shared" si="199"/>
        <v>190.3406791</v>
      </c>
      <c r="T368" s="2" t="str">
        <f t="shared" si="199"/>
        <v>37897.34818</v>
      </c>
    </row>
    <row r="369" ht="15.75" customHeight="1">
      <c r="A369" s="2">
        <v>92.0</v>
      </c>
      <c r="C369" s="2" t="str">
        <f t="shared" ref="C369:E369" si="200">C110*C110</f>
        <v>39734.40553</v>
      </c>
      <c r="D369" s="2" t="str">
        <f t="shared" si="200"/>
        <v>2683.187421</v>
      </c>
      <c r="E369" s="2" t="str">
        <f t="shared" si="200"/>
        <v>46208.5231</v>
      </c>
      <c r="H369" s="2" t="str">
        <f t="shared" si="16"/>
        <v>244.1959483</v>
      </c>
      <c r="K369" s="2" t="str">
        <f t="shared" si="17"/>
        <v>4182.785769</v>
      </c>
      <c r="M369" s="2" t="str">
        <f t="shared" si="18"/>
        <v>165.7647872</v>
      </c>
      <c r="O369" s="2" t="str">
        <f t="shared" ref="O369:T369" si="201">O110*O110</f>
        <v>0</v>
      </c>
      <c r="P369" s="2" t="str">
        <f t="shared" si="201"/>
        <v>0</v>
      </c>
      <c r="Q369" s="2" t="str">
        <f t="shared" si="201"/>
        <v>0</v>
      </c>
      <c r="R369" s="2" t="str">
        <f t="shared" si="201"/>
        <v>46208.5231</v>
      </c>
      <c r="S369" s="2" t="str">
        <f t="shared" si="201"/>
        <v>244.1959483</v>
      </c>
      <c r="T369" s="2" t="str">
        <f t="shared" si="201"/>
        <v>39734.40553</v>
      </c>
    </row>
    <row r="370" ht="15.75" customHeight="1">
      <c r="A370" s="2">
        <v>93.0</v>
      </c>
      <c r="C370" s="2" t="str">
        <f t="shared" ref="C370:E370" si="202">C111*C111</f>
        <v>42025.01835</v>
      </c>
      <c r="D370" s="2" t="str">
        <f t="shared" si="202"/>
        <v>3876.797326</v>
      </c>
      <c r="E370" s="2" t="str">
        <f t="shared" si="202"/>
        <v>48984.78135</v>
      </c>
      <c r="H370" s="2" t="str">
        <f t="shared" si="16"/>
        <v>266.5060608</v>
      </c>
      <c r="K370" s="2" t="str">
        <f t="shared" si="17"/>
        <v>4013.527531</v>
      </c>
      <c r="M370" s="2" t="str">
        <f t="shared" si="18"/>
        <v>1.184777111</v>
      </c>
      <c r="O370" s="2" t="str">
        <f t="shared" ref="O370:T370" si="203">O111*O111</f>
        <v>0</v>
      </c>
      <c r="P370" s="2" t="str">
        <f t="shared" si="203"/>
        <v>0</v>
      </c>
      <c r="Q370" s="2" t="str">
        <f t="shared" si="203"/>
        <v>0</v>
      </c>
      <c r="R370" s="2" t="str">
        <f t="shared" si="203"/>
        <v>48984.78135</v>
      </c>
      <c r="S370" s="2" t="str">
        <f t="shared" si="203"/>
        <v>266.5060608</v>
      </c>
      <c r="T370" s="2" t="str">
        <f t="shared" si="203"/>
        <v>42025.01835</v>
      </c>
    </row>
    <row r="371" ht="15.75" customHeight="1">
      <c r="A371" s="2">
        <v>94.0</v>
      </c>
      <c r="C371" s="2" t="str">
        <f t="shared" ref="C371:E371" si="204">C112*C112</f>
        <v>44823.06171</v>
      </c>
      <c r="D371" s="2" t="str">
        <f t="shared" si="204"/>
        <v>5295.337497</v>
      </c>
      <c r="E371" s="2" t="str">
        <f t="shared" si="204"/>
        <v>51781.33267</v>
      </c>
      <c r="H371" s="2" t="str">
        <f t="shared" si="16"/>
        <v>250.9228352</v>
      </c>
      <c r="K371" s="2" t="str">
        <f t="shared" si="17"/>
        <v>3843.032099</v>
      </c>
      <c r="M371" s="2" t="str">
        <f t="shared" si="18"/>
        <v>116.1410518</v>
      </c>
      <c r="O371" s="2" t="str">
        <f t="shared" ref="O371:T371" si="205">O112*O112</f>
        <v>0</v>
      </c>
      <c r="P371" s="2" t="str">
        <f t="shared" si="205"/>
        <v>0</v>
      </c>
      <c r="Q371" s="2" t="str">
        <f t="shared" si="205"/>
        <v>0</v>
      </c>
      <c r="R371" s="2" t="str">
        <f t="shared" si="205"/>
        <v>51781.33267</v>
      </c>
      <c r="S371" s="2" t="str">
        <f t="shared" si="205"/>
        <v>250.9228352</v>
      </c>
      <c r="T371" s="2" t="str">
        <f t="shared" si="205"/>
        <v>44823.06171</v>
      </c>
    </row>
    <row r="372" ht="15.75" customHeight="1">
      <c r="A372" s="2">
        <v>95.0</v>
      </c>
      <c r="C372" s="2" t="str">
        <f t="shared" ref="C372:E372" si="206">C113*C113</f>
        <v>48153.76011</v>
      </c>
      <c r="D372" s="2" t="str">
        <f t="shared" si="206"/>
        <v>6799.008928</v>
      </c>
      <c r="E372" s="2" t="str">
        <f t="shared" si="206"/>
        <v>54591.43993</v>
      </c>
      <c r="H372" s="2" t="str">
        <f t="shared" si="16"/>
        <v>201.8803659</v>
      </c>
      <c r="K372" s="2" t="str">
        <f t="shared" si="17"/>
        <v>3671.710211</v>
      </c>
      <c r="M372" s="2" t="str">
        <f t="shared" si="18"/>
        <v>477.9236332</v>
      </c>
      <c r="O372" s="2" t="str">
        <f t="shared" ref="O372:T372" si="207">O113*O113</f>
        <v>0</v>
      </c>
      <c r="P372" s="2" t="str">
        <f t="shared" si="207"/>
        <v>0</v>
      </c>
      <c r="Q372" s="2" t="str">
        <f t="shared" si="207"/>
        <v>0</v>
      </c>
      <c r="R372" s="2" t="str">
        <f t="shared" si="207"/>
        <v>54591.43993</v>
      </c>
      <c r="S372" s="2" t="str">
        <f t="shared" si="207"/>
        <v>201.8803659</v>
      </c>
      <c r="T372" s="2" t="str">
        <f t="shared" si="207"/>
        <v>48153.76011</v>
      </c>
    </row>
    <row r="373" ht="15.75" customHeight="1">
      <c r="A373" s="2">
        <v>96.0</v>
      </c>
      <c r="C373" s="2" t="str">
        <f t="shared" ref="C373:E373" si="208">C114*C114</f>
        <v>52008.33333</v>
      </c>
      <c r="D373" s="2" t="str">
        <f t="shared" si="208"/>
        <v>8194.380938</v>
      </c>
      <c r="E373" s="2" t="str">
        <f t="shared" si="208"/>
        <v>57408.33333</v>
      </c>
      <c r="H373" s="2" t="str">
        <f t="shared" si="16"/>
        <v>133.3333333</v>
      </c>
      <c r="K373" s="2" t="str">
        <f t="shared" si="17"/>
        <v>3499.974597</v>
      </c>
      <c r="M373" s="2" t="str">
        <f t="shared" si="18"/>
        <v>983.5898999</v>
      </c>
      <c r="O373" s="2" t="str">
        <f t="shared" ref="O373:T373" si="209">O114*O114</f>
        <v>0</v>
      </c>
      <c r="P373" s="2" t="str">
        <f t="shared" si="209"/>
        <v>0</v>
      </c>
      <c r="Q373" s="2" t="str">
        <f t="shared" si="209"/>
        <v>0</v>
      </c>
      <c r="R373" s="2" t="str">
        <f t="shared" si="209"/>
        <v>57408.33333</v>
      </c>
      <c r="S373" s="2" t="str">
        <f t="shared" si="209"/>
        <v>133.3333333</v>
      </c>
      <c r="T373" s="2" t="str">
        <f t="shared" si="209"/>
        <v>52008.33333</v>
      </c>
    </row>
    <row r="374" ht="15.75" customHeight="1">
      <c r="A374" s="2">
        <v>97.0</v>
      </c>
      <c r="C374" s="2" t="str">
        <f t="shared" ref="C374:E374" si="210">C115*C115</f>
        <v>56339.43351</v>
      </c>
      <c r="D374" s="2" t="str">
        <f t="shared" si="210"/>
        <v>9270.179927</v>
      </c>
      <c r="E374" s="2" t="str">
        <f t="shared" si="210"/>
        <v>60225.22674</v>
      </c>
      <c r="H374" s="2" t="str">
        <f t="shared" si="16"/>
        <v>64.78630077</v>
      </c>
      <c r="K374" s="2" t="str">
        <f t="shared" si="17"/>
        <v>3328.238984</v>
      </c>
      <c r="M374" s="2" t="str">
        <f t="shared" si="18"/>
        <v>1489.256167</v>
      </c>
      <c r="O374" s="2" t="str">
        <f t="shared" ref="O374:T374" si="211">O115*O115</f>
        <v>0</v>
      </c>
      <c r="P374" s="2" t="str">
        <f t="shared" si="211"/>
        <v>0</v>
      </c>
      <c r="Q374" s="2" t="str">
        <f t="shared" si="211"/>
        <v>0</v>
      </c>
      <c r="R374" s="2" t="str">
        <f t="shared" si="211"/>
        <v>60225.22674</v>
      </c>
      <c r="S374" s="2" t="str">
        <f t="shared" si="211"/>
        <v>64.78630077</v>
      </c>
      <c r="T374" s="2" t="str">
        <f t="shared" si="211"/>
        <v>56339.43351</v>
      </c>
    </row>
    <row r="375" ht="15.75" customHeight="1">
      <c r="A375" s="2">
        <v>98.0</v>
      </c>
      <c r="C375" s="2" t="str">
        <f t="shared" ref="C375:E375" si="212">C116*C116</f>
        <v>61058.67458</v>
      </c>
      <c r="D375" s="2" t="str">
        <f t="shared" si="212"/>
        <v>9842.653712</v>
      </c>
      <c r="E375" s="2" t="str">
        <f t="shared" si="212"/>
        <v>63035.334</v>
      </c>
      <c r="H375" s="2" t="str">
        <f t="shared" si="16"/>
        <v>15.74383142</v>
      </c>
      <c r="K375" s="2" t="str">
        <f t="shared" si="17"/>
        <v>3156.917096</v>
      </c>
      <c r="M375" s="2" t="str">
        <f t="shared" si="18"/>
        <v>1851.038748</v>
      </c>
      <c r="O375" s="2" t="str">
        <f t="shared" ref="O375:T375" si="213">O116*O116</f>
        <v>0</v>
      </c>
      <c r="P375" s="2" t="str">
        <f t="shared" si="213"/>
        <v>0</v>
      </c>
      <c r="Q375" s="2" t="str">
        <f t="shared" si="213"/>
        <v>0</v>
      </c>
      <c r="R375" s="2" t="str">
        <f t="shared" si="213"/>
        <v>63035.334</v>
      </c>
      <c r="S375" s="2" t="str">
        <f t="shared" si="213"/>
        <v>15.74383142</v>
      </c>
      <c r="T375" s="2" t="str">
        <f t="shared" si="213"/>
        <v>61058.67458</v>
      </c>
    </row>
    <row r="376" ht="15.75" customHeight="1">
      <c r="A376" s="2">
        <v>99.0</v>
      </c>
      <c r="C376" s="2" t="str">
        <f t="shared" ref="C376:E376" si="214">C117*C117</f>
        <v>66037.69597</v>
      </c>
      <c r="D376" s="2" t="str">
        <f t="shared" si="214"/>
        <v>9798.565726</v>
      </c>
      <c r="E376" s="2" t="str">
        <f t="shared" si="214"/>
        <v>65831.88532</v>
      </c>
      <c r="H376" s="2" t="str">
        <f t="shared" si="16"/>
        <v>0.1606058393</v>
      </c>
      <c r="K376" s="2" t="str">
        <f t="shared" si="17"/>
        <v>2986.421664</v>
      </c>
      <c r="M376" s="2" t="str">
        <f t="shared" si="18"/>
        <v>1965.995023</v>
      </c>
      <c r="O376" s="2" t="str">
        <f t="shared" ref="O376:T376" si="215">O117*O117</f>
        <v>0</v>
      </c>
      <c r="P376" s="2" t="str">
        <f t="shared" si="215"/>
        <v>0</v>
      </c>
      <c r="Q376" s="2" t="str">
        <f t="shared" si="215"/>
        <v>0</v>
      </c>
      <c r="R376" s="2" t="str">
        <f t="shared" si="215"/>
        <v>65831.88532</v>
      </c>
      <c r="S376" s="2" t="str">
        <f t="shared" si="215"/>
        <v>0.1606058393</v>
      </c>
      <c r="T376" s="2" t="str">
        <f t="shared" si="215"/>
        <v>66037.69597</v>
      </c>
    </row>
    <row r="377" ht="15.75" customHeight="1">
      <c r="A377" s="2">
        <v>100.0</v>
      </c>
      <c r="C377" s="2" t="str">
        <f t="shared" ref="C377:E377" si="216">C118*C118</f>
        <v>71113.89782</v>
      </c>
      <c r="D377" s="2" t="str">
        <f t="shared" si="216"/>
        <v>9124.077518</v>
      </c>
      <c r="E377" s="2" t="str">
        <f t="shared" si="216"/>
        <v>68608.14357</v>
      </c>
      <c r="H377" s="2" t="str">
        <f t="shared" si="16"/>
        <v>22.47071836</v>
      </c>
      <c r="K377" s="2" t="str">
        <f t="shared" si="17"/>
        <v>2817.163426</v>
      </c>
      <c r="M377" s="2" t="str">
        <f t="shared" si="18"/>
        <v>1801.415013</v>
      </c>
      <c r="O377" s="2" t="str">
        <f t="shared" ref="O377:T377" si="217">O118*O118</f>
        <v>0</v>
      </c>
      <c r="P377" s="2" t="str">
        <f t="shared" si="217"/>
        <v>0</v>
      </c>
      <c r="Q377" s="2" t="str">
        <f t="shared" si="217"/>
        <v>0</v>
      </c>
      <c r="R377" s="2" t="str">
        <f t="shared" si="217"/>
        <v>68608.14357</v>
      </c>
      <c r="S377" s="2" t="str">
        <f t="shared" si="217"/>
        <v>22.47071836</v>
      </c>
      <c r="T377" s="2" t="str">
        <f t="shared" si="217"/>
        <v>71113.89782</v>
      </c>
    </row>
    <row r="378" ht="15.75" customHeight="1">
      <c r="A378" s="2">
        <v>101.0</v>
      </c>
      <c r="C378" s="2" t="str">
        <f t="shared" ref="C378:E378" si="218">C119*C119</f>
        <v>76101.26213</v>
      </c>
      <c r="D378" s="2" t="str">
        <f t="shared" si="218"/>
        <v>7911.299724</v>
      </c>
      <c r="E378" s="2" t="str">
        <f t="shared" si="218"/>
        <v>71357.42049</v>
      </c>
      <c r="H378" s="2" t="str">
        <f t="shared" si="16"/>
        <v>76.32598754</v>
      </c>
      <c r="K378" s="2" t="str">
        <f t="shared" si="17"/>
        <v>2649.55014</v>
      </c>
      <c r="M378" s="2" t="str">
        <f t="shared" si="18"/>
        <v>1404.128771</v>
      </c>
      <c r="O378" s="2" t="str">
        <f t="shared" ref="O378:T378" si="219">O119*O119</f>
        <v>0</v>
      </c>
      <c r="P378" s="2" t="str">
        <f t="shared" si="219"/>
        <v>0</v>
      </c>
      <c r="Q378" s="2" t="str">
        <f t="shared" si="219"/>
        <v>0</v>
      </c>
      <c r="R378" s="2" t="str">
        <f t="shared" si="219"/>
        <v>71357.42049</v>
      </c>
      <c r="S378" s="2" t="str">
        <f t="shared" si="219"/>
        <v>76.32598754</v>
      </c>
      <c r="T378" s="2" t="str">
        <f t="shared" si="219"/>
        <v>76101.26213</v>
      </c>
    </row>
    <row r="379" ht="15.75" customHeight="1">
      <c r="A379" s="2">
        <v>102.0</v>
      </c>
      <c r="C379" s="2" t="str">
        <f t="shared" ref="C379:E379" si="220">C120*C120</f>
        <v>80805.68373</v>
      </c>
      <c r="D379" s="2" t="str">
        <f t="shared" si="220"/>
        <v>6340.170302</v>
      </c>
      <c r="E379" s="2" t="str">
        <f t="shared" si="220"/>
        <v>74073.09285</v>
      </c>
      <c r="H379" s="2" t="str">
        <f t="shared" si="16"/>
        <v>146.4022854</v>
      </c>
      <c r="K379" s="2" t="str">
        <f t="shared" si="17"/>
        <v>2483.985601</v>
      </c>
      <c r="M379" s="2" t="str">
        <f t="shared" si="18"/>
        <v>887.1812307</v>
      </c>
      <c r="O379" s="2" t="str">
        <f t="shared" ref="O379:T379" si="221">O120*O120</f>
        <v>0</v>
      </c>
      <c r="P379" s="2" t="str">
        <f t="shared" si="221"/>
        <v>0</v>
      </c>
      <c r="Q379" s="2" t="str">
        <f t="shared" si="221"/>
        <v>0</v>
      </c>
      <c r="R379" s="2" t="str">
        <f t="shared" si="221"/>
        <v>74073.09285</v>
      </c>
      <c r="S379" s="2" t="str">
        <f t="shared" si="221"/>
        <v>146.4022854</v>
      </c>
      <c r="T379" s="2" t="str">
        <f t="shared" si="221"/>
        <v>80805.68373</v>
      </c>
    </row>
    <row r="380" ht="15.75" customHeight="1">
      <c r="A380" s="2">
        <v>103.0</v>
      </c>
      <c r="C380" s="2" t="str">
        <f t="shared" ref="C380:E380" si="222">C121*C121</f>
        <v>85043.21687</v>
      </c>
      <c r="D380" s="2" t="str">
        <f t="shared" si="222"/>
        <v>4639.920444</v>
      </c>
      <c r="E380" s="2" t="str">
        <f t="shared" si="222"/>
        <v>76748.61833</v>
      </c>
      <c r="H380" s="2" t="str">
        <f t="shared" si="16"/>
        <v>212.7599073</v>
      </c>
      <c r="K380" s="2" t="str">
        <f t="shared" si="17"/>
        <v>2320.868668</v>
      </c>
      <c r="M380" s="2" t="str">
        <f t="shared" si="18"/>
        <v>397.6660806</v>
      </c>
      <c r="O380" s="2" t="str">
        <f t="shared" ref="O380:T380" si="223">O121*O121</f>
        <v>0</v>
      </c>
      <c r="P380" s="2" t="str">
        <f t="shared" si="223"/>
        <v>0</v>
      </c>
      <c r="Q380" s="2" t="str">
        <f t="shared" si="223"/>
        <v>0</v>
      </c>
      <c r="R380" s="2" t="str">
        <f t="shared" si="223"/>
        <v>76748.61833</v>
      </c>
      <c r="S380" s="2" t="str">
        <f t="shared" si="223"/>
        <v>212.7599073</v>
      </c>
      <c r="T380" s="2" t="str">
        <f t="shared" si="223"/>
        <v>85043.21687</v>
      </c>
    </row>
    <row r="381" ht="15.75" customHeight="1">
      <c r="A381" s="2">
        <v>104.0</v>
      </c>
      <c r="C381" s="2" t="str">
        <f t="shared" ref="C381:E381" si="224">C122*C122</f>
        <v>88658.85959</v>
      </c>
      <c r="D381" s="2" t="str">
        <f t="shared" si="224"/>
        <v>3039.867518</v>
      </c>
      <c r="E381" s="2" t="str">
        <f t="shared" si="224"/>
        <v>79377.55138</v>
      </c>
      <c r="H381" s="2" t="str">
        <f t="shared" si="16"/>
        <v>256.517271</v>
      </c>
      <c r="K381" s="2" t="str">
        <f t="shared" si="17"/>
        <v>2160.592305</v>
      </c>
      <c r="M381" s="2" t="str">
        <f t="shared" si="18"/>
        <v>74.871323</v>
      </c>
      <c r="O381" s="2" t="str">
        <f t="shared" ref="O381:T381" si="225">O122*O122</f>
        <v>0</v>
      </c>
      <c r="P381" s="2" t="str">
        <f t="shared" si="225"/>
        <v>0</v>
      </c>
      <c r="Q381" s="2" t="str">
        <f t="shared" si="225"/>
        <v>0</v>
      </c>
      <c r="R381" s="2" t="str">
        <f t="shared" si="225"/>
        <v>79377.55138</v>
      </c>
      <c r="S381" s="2" t="str">
        <f t="shared" si="225"/>
        <v>256.517271</v>
      </c>
      <c r="T381" s="2" t="str">
        <f t="shared" si="225"/>
        <v>88658.85959</v>
      </c>
    </row>
    <row r="382" ht="15.75" customHeight="1">
      <c r="A382" s="2">
        <v>105.0</v>
      </c>
      <c r="C382" s="2" t="str">
        <f t="shared" ref="C382:E382" si="226">C123*C123</f>
        <v>91543.16153</v>
      </c>
      <c r="D382" s="2" t="str">
        <f t="shared" si="226"/>
        <v>1722.096293</v>
      </c>
      <c r="E382" s="2" t="str">
        <f t="shared" si="226"/>
        <v>81953.55866</v>
      </c>
      <c r="H382" s="2" t="str">
        <f t="shared" si="16"/>
        <v>265.2235347</v>
      </c>
      <c r="K382" s="2" t="str">
        <f t="shared" si="17"/>
        <v>2003.542631</v>
      </c>
      <c r="M382" s="2" t="str">
        <f t="shared" si="18"/>
        <v>10.64587548</v>
      </c>
      <c r="O382" s="2" t="str">
        <f t="shared" ref="O382:T382" si="227">O123*O123</f>
        <v>0</v>
      </c>
      <c r="P382" s="2" t="str">
        <f t="shared" si="227"/>
        <v>0</v>
      </c>
      <c r="Q382" s="2" t="str">
        <f t="shared" si="227"/>
        <v>0</v>
      </c>
      <c r="R382" s="2" t="str">
        <f t="shared" si="227"/>
        <v>81953.55866</v>
      </c>
      <c r="S382" s="2" t="str">
        <f t="shared" si="227"/>
        <v>265.2235347</v>
      </c>
      <c r="T382" s="2" t="str">
        <f t="shared" si="227"/>
        <v>91543.16153</v>
      </c>
    </row>
    <row r="383" ht="15.75" customHeight="1">
      <c r="A383" s="2">
        <v>106.0</v>
      </c>
      <c r="C383" s="2" t="str">
        <f t="shared" ref="C383:E383" si="228">C124*C124</f>
        <v>93644.15712</v>
      </c>
      <c r="D383" s="2" t="str">
        <f t="shared" si="228"/>
        <v>787.9655041</v>
      </c>
      <c r="E383" s="2" t="str">
        <f t="shared" si="228"/>
        <v>84470.43433</v>
      </c>
      <c r="H383" s="2" t="str">
        <f t="shared" si="16"/>
        <v>236.4013938</v>
      </c>
      <c r="K383" s="2" t="str">
        <f t="shared" si="17"/>
        <v>1850.097993</v>
      </c>
      <c r="M383" s="2" t="str">
        <f t="shared" si="18"/>
        <v>223.2646255</v>
      </c>
      <c r="O383" s="2" t="str">
        <f t="shared" ref="O383:T383" si="229">O124*O124</f>
        <v>0</v>
      </c>
      <c r="P383" s="2" t="str">
        <f t="shared" si="229"/>
        <v>0</v>
      </c>
      <c r="Q383" s="2" t="str">
        <f t="shared" si="229"/>
        <v>0</v>
      </c>
      <c r="R383" s="2" t="str">
        <f t="shared" si="229"/>
        <v>84470.43433</v>
      </c>
      <c r="S383" s="2" t="str">
        <f t="shared" si="229"/>
        <v>236.4013938</v>
      </c>
      <c r="T383" s="2" t="str">
        <f t="shared" si="229"/>
        <v>93644.15712</v>
      </c>
    </row>
    <row r="384" ht="15.75" customHeight="1">
      <c r="A384" s="2">
        <v>107.0</v>
      </c>
      <c r="C384" s="2" t="str">
        <f t="shared" ref="C384:E384" si="230">C125*C125</f>
        <v>94972.86069</v>
      </c>
      <c r="D384" s="2" t="str">
        <f t="shared" si="230"/>
        <v>246.4871198</v>
      </c>
      <c r="E384" s="2" t="str">
        <f t="shared" si="230"/>
        <v>86922.11504</v>
      </c>
      <c r="H384" s="2" t="str">
        <f t="shared" si="16"/>
        <v>178.2519805</v>
      </c>
      <c r="K384" s="2" t="str">
        <f t="shared" si="17"/>
        <v>1700.628052</v>
      </c>
      <c r="M384" s="2" t="str">
        <f t="shared" si="18"/>
        <v>652.2284427</v>
      </c>
      <c r="O384" s="2" t="str">
        <f t="shared" ref="O384:T384" si="231">O125*O125</f>
        <v>0</v>
      </c>
      <c r="P384" s="2" t="str">
        <f t="shared" si="231"/>
        <v>0</v>
      </c>
      <c r="Q384" s="2" t="str">
        <f t="shared" si="231"/>
        <v>0</v>
      </c>
      <c r="R384" s="2" t="str">
        <f t="shared" si="231"/>
        <v>86922.11504</v>
      </c>
      <c r="S384" s="2" t="str">
        <f t="shared" si="231"/>
        <v>178.2519805</v>
      </c>
      <c r="T384" s="2" t="str">
        <f t="shared" si="231"/>
        <v>94972.86069</v>
      </c>
    </row>
    <row r="385" ht="15.75" customHeight="1">
      <c r="A385" s="2">
        <v>108.0</v>
      </c>
      <c r="C385" s="2" t="str">
        <f t="shared" ref="C385:E385" si="232">C126*C126</f>
        <v>95601.64895</v>
      </c>
      <c r="D385" s="2" t="str">
        <f t="shared" si="232"/>
        <v>26.56868094</v>
      </c>
      <c r="E385" s="2" t="str">
        <f t="shared" si="232"/>
        <v>89302.69446</v>
      </c>
      <c r="H385" s="2" t="str">
        <f t="shared" si="16"/>
        <v>107.3212904</v>
      </c>
      <c r="K385" s="2" t="str">
        <f t="shared" si="17"/>
        <v>1555.492895</v>
      </c>
      <c r="M385" s="2" t="str">
        <f t="shared" si="18"/>
        <v>1175.47877</v>
      </c>
      <c r="O385" s="2" t="str">
        <f t="shared" ref="O385:T385" si="233">O126*O126</f>
        <v>0</v>
      </c>
      <c r="P385" s="2" t="str">
        <f t="shared" si="233"/>
        <v>0</v>
      </c>
      <c r="Q385" s="2" t="str">
        <f t="shared" si="233"/>
        <v>0</v>
      </c>
      <c r="R385" s="2" t="str">
        <f t="shared" si="233"/>
        <v>89302.69446</v>
      </c>
      <c r="S385" s="2" t="str">
        <f t="shared" si="233"/>
        <v>107.3212904</v>
      </c>
      <c r="T385" s="2" t="str">
        <f t="shared" si="233"/>
        <v>95601.64895</v>
      </c>
    </row>
    <row r="386" ht="15.75" customHeight="1">
      <c r="A386" s="2">
        <v>109.0</v>
      </c>
      <c r="C386" s="2" t="str">
        <f t="shared" ref="C386:E386" si="234">C127*C127</f>
        <v>95656.04642</v>
      </c>
      <c r="D386" s="2" t="str">
        <f t="shared" si="234"/>
        <v>8.589637396</v>
      </c>
      <c r="E386" s="2" t="str">
        <f t="shared" si="234"/>
        <v>91606.43757</v>
      </c>
      <c r="H386" s="2" t="str">
        <f t="shared" si="16"/>
        <v>43.79213935</v>
      </c>
      <c r="K386" s="2" t="str">
        <f t="shared" si="17"/>
        <v>1415.042164</v>
      </c>
      <c r="M386" s="2" t="str">
        <f t="shared" si="18"/>
        <v>1644.128505</v>
      </c>
      <c r="O386" s="2" t="str">
        <f t="shared" ref="O386:T386" si="235">O127*O127</f>
        <v>0</v>
      </c>
      <c r="P386" s="2" t="str">
        <f t="shared" si="235"/>
        <v>0</v>
      </c>
      <c r="Q386" s="2" t="str">
        <f t="shared" si="235"/>
        <v>0</v>
      </c>
      <c r="R386" s="2" t="str">
        <f t="shared" si="235"/>
        <v>91606.43757</v>
      </c>
      <c r="S386" s="2" t="str">
        <f t="shared" si="235"/>
        <v>43.79213935</v>
      </c>
      <c r="T386" s="2" t="str">
        <f t="shared" si="235"/>
        <v>95656.04642</v>
      </c>
    </row>
    <row r="387" ht="15.75" customHeight="1">
      <c r="A387" s="2">
        <v>110.0</v>
      </c>
      <c r="C387" s="2" t="str">
        <f t="shared" ref="C387:E387" si="236">C128*C128</f>
        <v>95301.44915</v>
      </c>
      <c r="D387" s="2" t="str">
        <f t="shared" si="236"/>
        <v>65.62865962</v>
      </c>
      <c r="E387" s="2" t="str">
        <f t="shared" si="236"/>
        <v>93827.79446</v>
      </c>
      <c r="H387" s="2" t="str">
        <f t="shared" si="16"/>
        <v>5.741288569</v>
      </c>
      <c r="K387" s="2" t="str">
        <f t="shared" si="17"/>
        <v>1279.614218</v>
      </c>
      <c r="M387" s="2" t="str">
        <f t="shared" si="18"/>
        <v>1924.826749</v>
      </c>
      <c r="O387" s="2" t="str">
        <f t="shared" ref="O387:T387" si="237">O128*O128</f>
        <v>0</v>
      </c>
      <c r="P387" s="2" t="str">
        <f t="shared" si="237"/>
        <v>0</v>
      </c>
      <c r="Q387" s="2" t="str">
        <f t="shared" si="237"/>
        <v>0</v>
      </c>
      <c r="R387" s="2" t="str">
        <f t="shared" si="237"/>
        <v>93827.79446</v>
      </c>
      <c r="S387" s="2" t="str">
        <f t="shared" si="237"/>
        <v>5.741288569</v>
      </c>
      <c r="T387" s="2" t="str">
        <f t="shared" si="237"/>
        <v>95301.44915</v>
      </c>
    </row>
    <row r="388" ht="15.75" customHeight="1">
      <c r="A388" s="2">
        <v>111.0</v>
      </c>
      <c r="C388" s="2" t="str">
        <f t="shared" ref="C388:E388" si="238">C129*C129</f>
        <v>94726.94953</v>
      </c>
      <c r="D388" s="2" t="str">
        <f t="shared" si="238"/>
        <v>102.3040898</v>
      </c>
      <c r="E388" s="2" t="str">
        <f t="shared" si="238"/>
        <v>95961.41367</v>
      </c>
      <c r="H388" s="2" t="str">
        <f t="shared" si="16"/>
        <v>3.995832907</v>
      </c>
      <c r="K388" s="2" t="str">
        <f t="shared" si="17"/>
        <v>1149.535315</v>
      </c>
      <c r="M388" s="2" t="str">
        <f t="shared" si="18"/>
        <v>1937.702843</v>
      </c>
      <c r="O388" s="2" t="str">
        <f t="shared" ref="O388:T388" si="239">O129*O129</f>
        <v>0</v>
      </c>
      <c r="P388" s="2" t="str">
        <f t="shared" si="239"/>
        <v>0</v>
      </c>
      <c r="Q388" s="2" t="str">
        <f t="shared" si="239"/>
        <v>0</v>
      </c>
      <c r="R388" s="2" t="str">
        <f t="shared" si="239"/>
        <v>95961.41367</v>
      </c>
      <c r="S388" s="2" t="str">
        <f t="shared" si="239"/>
        <v>3.995832907</v>
      </c>
      <c r="T388" s="2" t="str">
        <f t="shared" si="239"/>
        <v>94726.94953</v>
      </c>
    </row>
    <row r="389" ht="15.75" customHeight="1">
      <c r="A389" s="2">
        <v>112.0</v>
      </c>
      <c r="C389" s="2" t="str">
        <f t="shared" ref="C389:E389" si="240">C130*C130</f>
        <v>94128.55004</v>
      </c>
      <c r="D389" s="2" t="str">
        <f t="shared" si="240"/>
        <v>80.26834476</v>
      </c>
      <c r="E389" s="2" t="str">
        <f t="shared" si="240"/>
        <v>98002.15513</v>
      </c>
      <c r="H389" s="2" t="str">
        <f t="shared" si="16"/>
        <v>39.05242918</v>
      </c>
      <c r="K389" s="2" t="str">
        <f t="shared" si="17"/>
        <v>1025.118826</v>
      </c>
      <c r="M389" s="2" t="str">
        <f t="shared" si="18"/>
        <v>1679.092988</v>
      </c>
      <c r="O389" s="2" t="str">
        <f t="shared" ref="O389:T389" si="241">O130*O130</f>
        <v>0</v>
      </c>
      <c r="P389" s="2" t="str">
        <f t="shared" si="241"/>
        <v>0</v>
      </c>
      <c r="Q389" s="2" t="str">
        <f t="shared" si="241"/>
        <v>0</v>
      </c>
      <c r="R389" s="2" t="str">
        <f t="shared" si="241"/>
        <v>98002.15513</v>
      </c>
      <c r="S389" s="2" t="str">
        <f t="shared" si="241"/>
        <v>39.05242918</v>
      </c>
      <c r="T389" s="2" t="str">
        <f t="shared" si="241"/>
        <v>94128.55004</v>
      </c>
    </row>
    <row r="390" ht="15.75" customHeight="1">
      <c r="A390" s="2">
        <v>113.0</v>
      </c>
      <c r="C390" s="2" t="str">
        <f t="shared" ref="C390:E390" si="242">C131*C131</f>
        <v>93693.69831</v>
      </c>
      <c r="D390" s="2" t="str">
        <f t="shared" si="242"/>
        <v>23.56695674</v>
      </c>
      <c r="E390" s="2" t="str">
        <f t="shared" si="242"/>
        <v>99945.10252</v>
      </c>
      <c r="H390" s="2" t="str">
        <f t="shared" si="16"/>
        <v>100.935976</v>
      </c>
      <c r="K390" s="2" t="str">
        <f t="shared" si="17"/>
        <v>906.6644807</v>
      </c>
      <c r="M390" s="2" t="str">
        <f t="shared" si="18"/>
        <v>1222.582751</v>
      </c>
      <c r="O390" s="2" t="str">
        <f t="shared" ref="O390:T390" si="243">O131*O131</f>
        <v>0</v>
      </c>
      <c r="P390" s="2" t="str">
        <f t="shared" si="243"/>
        <v>0</v>
      </c>
      <c r="Q390" s="2" t="str">
        <f t="shared" si="243"/>
        <v>0</v>
      </c>
      <c r="R390" s="2" t="str">
        <f t="shared" si="243"/>
        <v>99945.10252</v>
      </c>
      <c r="S390" s="2" t="str">
        <f t="shared" si="243"/>
        <v>100.935976</v>
      </c>
      <c r="T390" s="2" t="str">
        <f t="shared" si="243"/>
        <v>93693.69831</v>
      </c>
    </row>
    <row r="391" ht="15.75" customHeight="1">
      <c r="A391" s="2">
        <v>114.0</v>
      </c>
      <c r="C391" s="2" t="str">
        <f t="shared" ref="C391:E391" si="244">C132*C132</f>
        <v>93588.38792</v>
      </c>
      <c r="D391" s="2" t="str">
        <f t="shared" si="244"/>
        <v>3.11569446</v>
      </c>
      <c r="E391" s="2" t="str">
        <f t="shared" si="244"/>
        <v>101785.5751</v>
      </c>
      <c r="H391" s="2" t="str">
        <f t="shared" si="16"/>
        <v>172.037957</v>
      </c>
      <c r="K391" s="2" t="str">
        <f t="shared" si="17"/>
        <v>794.4576471</v>
      </c>
      <c r="M391" s="2" t="str">
        <f t="shared" si="18"/>
        <v>698.0688233</v>
      </c>
      <c r="O391" s="2" t="str">
        <f t="shared" ref="O391:T391" si="245">O132*O132</f>
        <v>0</v>
      </c>
      <c r="P391" s="2" t="str">
        <f t="shared" si="245"/>
        <v>0</v>
      </c>
      <c r="Q391" s="2" t="str">
        <f t="shared" si="245"/>
        <v>0</v>
      </c>
      <c r="R391" s="2" t="str">
        <f t="shared" si="245"/>
        <v>101785.5751</v>
      </c>
      <c r="S391" s="2" t="str">
        <f t="shared" si="245"/>
        <v>172.037957</v>
      </c>
      <c r="T391" s="2" t="str">
        <f t="shared" si="245"/>
        <v>93588.38792</v>
      </c>
    </row>
    <row r="392" ht="15.75" customHeight="1">
      <c r="A392" s="2">
        <v>115.0</v>
      </c>
      <c r="C392" s="2" t="str">
        <f t="shared" ref="C392:E392" si="246">C133*C133</f>
        <v>93947.27315</v>
      </c>
      <c r="D392" s="2" t="str">
        <f t="shared" si="246"/>
        <v>105.7197969</v>
      </c>
      <c r="E392" s="2" t="str">
        <f t="shared" si="246"/>
        <v>103519.139</v>
      </c>
      <c r="H392" s="2" t="str">
        <f t="shared" si="16"/>
        <v>232.1268167</v>
      </c>
      <c r="K392" s="2" t="str">
        <f t="shared" si="17"/>
        <v>688.7686408</v>
      </c>
      <c r="M392" s="2" t="str">
        <f t="shared" si="18"/>
        <v>254.7978567</v>
      </c>
      <c r="O392" s="2" t="str">
        <f t="shared" ref="O392:T392" si="247">O133*O133</f>
        <v>0</v>
      </c>
      <c r="P392" s="2" t="str">
        <f t="shared" si="247"/>
        <v>0</v>
      </c>
      <c r="Q392" s="2" t="str">
        <f t="shared" si="247"/>
        <v>0</v>
      </c>
      <c r="R392" s="2" t="str">
        <f t="shared" si="247"/>
        <v>103519.139</v>
      </c>
      <c r="S392" s="2" t="str">
        <f t="shared" si="247"/>
        <v>232.1268167</v>
      </c>
      <c r="T392" s="2" t="str">
        <f t="shared" si="247"/>
        <v>93947.27315</v>
      </c>
    </row>
    <row r="393" ht="15.75" customHeight="1">
      <c r="A393" s="2">
        <v>116.0</v>
      </c>
      <c r="C393" s="2" t="str">
        <f t="shared" ref="C393:E393" si="248">C134*C134</f>
        <v>94866.5774</v>
      </c>
      <c r="D393" s="2" t="str">
        <f t="shared" si="248"/>
        <v>397.5846951</v>
      </c>
      <c r="E393" s="2" t="str">
        <f t="shared" si="248"/>
        <v>105141.618</v>
      </c>
      <c r="H393" s="2" t="str">
        <f t="shared" si="16"/>
        <v>264.1047041</v>
      </c>
      <c r="K393" s="2" t="str">
        <f t="shared" si="17"/>
        <v>589.8520758</v>
      </c>
      <c r="M393" s="2" t="str">
        <f t="shared" si="18"/>
        <v>18.89940413</v>
      </c>
      <c r="O393" s="2" t="str">
        <f t="shared" ref="O393:T393" si="249">O134*O134</f>
        <v>0</v>
      </c>
      <c r="P393" s="2" t="str">
        <f t="shared" si="249"/>
        <v>0</v>
      </c>
      <c r="Q393" s="2" t="str">
        <f t="shared" si="249"/>
        <v>0</v>
      </c>
      <c r="R393" s="2" t="str">
        <f t="shared" si="249"/>
        <v>105141.618</v>
      </c>
      <c r="S393" s="2" t="str">
        <f t="shared" si="249"/>
        <v>264.1047041</v>
      </c>
      <c r="T393" s="2" t="str">
        <f t="shared" si="249"/>
        <v>94866.5774</v>
      </c>
    </row>
    <row r="394" ht="15.75" customHeight="1">
      <c r="A394" s="2">
        <v>117.0</v>
      </c>
      <c r="C394" s="2" t="str">
        <f t="shared" ref="C394:E394" si="250">C135*C135</f>
        <v>96399.21292</v>
      </c>
      <c r="D394" s="2" t="str">
        <f t="shared" si="250"/>
        <v>893.8524321</v>
      </c>
      <c r="E394" s="2" t="str">
        <f t="shared" si="250"/>
        <v>106649.1033</v>
      </c>
      <c r="H394" s="2" t="str">
        <f t="shared" si="16"/>
        <v>258.872542</v>
      </c>
      <c r="K394" s="2" t="str">
        <f t="shared" si="17"/>
        <v>497.9462509</v>
      </c>
      <c r="M394" s="2" t="str">
        <f t="shared" si="18"/>
        <v>57.49666708</v>
      </c>
      <c r="O394" s="2" t="str">
        <f t="shared" ref="O394:T394" si="251">O135*O135</f>
        <v>0</v>
      </c>
      <c r="P394" s="2" t="str">
        <f t="shared" si="251"/>
        <v>0</v>
      </c>
      <c r="Q394" s="2" t="str">
        <f t="shared" si="251"/>
        <v>0</v>
      </c>
      <c r="R394" s="2" t="str">
        <f t="shared" si="251"/>
        <v>106649.1033</v>
      </c>
      <c r="S394" s="2" t="str">
        <f t="shared" si="251"/>
        <v>258.872542</v>
      </c>
      <c r="T394" s="2" t="str">
        <f t="shared" si="251"/>
        <v>96399.21292</v>
      </c>
    </row>
    <row r="395" ht="15.75" customHeight="1">
      <c r="A395" s="2">
        <v>118.0</v>
      </c>
      <c r="C395" s="2" t="str">
        <f t="shared" ref="C395:E395" si="252">C136*C136</f>
        <v>98551.54596</v>
      </c>
      <c r="D395" s="2" t="str">
        <f t="shared" si="252"/>
        <v>1543.893892</v>
      </c>
      <c r="E395" s="2" t="str">
        <f t="shared" si="252"/>
        <v>108037.9633</v>
      </c>
      <c r="H395" s="2" t="str">
        <f t="shared" si="16"/>
        <v>217.9191046</v>
      </c>
      <c r="K395" s="2" t="str">
        <f t="shared" si="17"/>
        <v>413.2725753</v>
      </c>
      <c r="M395" s="2" t="str">
        <f t="shared" si="18"/>
        <v>359.607073</v>
      </c>
      <c r="O395" s="2" t="str">
        <f t="shared" ref="O395:T395" si="253">O136*O136</f>
        <v>0</v>
      </c>
      <c r="P395" s="2" t="str">
        <f t="shared" si="253"/>
        <v>0</v>
      </c>
      <c r="Q395" s="2" t="str">
        <f t="shared" si="253"/>
        <v>0</v>
      </c>
      <c r="R395" s="2" t="str">
        <f t="shared" si="253"/>
        <v>108037.9633</v>
      </c>
      <c r="S395" s="2" t="str">
        <f t="shared" si="253"/>
        <v>217.9191046</v>
      </c>
      <c r="T395" s="2" t="str">
        <f t="shared" si="253"/>
        <v>98551.54596</v>
      </c>
    </row>
    <row r="396" ht="15.75" customHeight="1">
      <c r="A396" s="2">
        <v>119.0</v>
      </c>
      <c r="C396" s="2" t="str">
        <f t="shared" ref="C396:E396" si="254">C137*C137</f>
        <v>101281.5823</v>
      </c>
      <c r="D396" s="2" t="str">
        <f t="shared" si="254"/>
        <v>2237.419477</v>
      </c>
      <c r="E396" s="2" t="str">
        <f t="shared" si="254"/>
        <v>109304.852</v>
      </c>
      <c r="H396" s="2" t="str">
        <f t="shared" si="16"/>
        <v>152.8973966</v>
      </c>
      <c r="K396" s="2" t="str">
        <f t="shared" si="17"/>
        <v>336.0350351</v>
      </c>
      <c r="M396" s="2" t="str">
        <f t="shared" si="18"/>
        <v>839.2672872</v>
      </c>
      <c r="O396" s="2" t="str">
        <f t="shared" ref="O396:T396" si="255">O137*O137</f>
        <v>0</v>
      </c>
      <c r="P396" s="2" t="str">
        <f t="shared" si="255"/>
        <v>0</v>
      </c>
      <c r="Q396" s="2" t="str">
        <f t="shared" si="255"/>
        <v>0</v>
      </c>
      <c r="R396" s="2" t="str">
        <f t="shared" si="255"/>
        <v>109304.852</v>
      </c>
      <c r="S396" s="2" t="str">
        <f t="shared" si="255"/>
        <v>152.8973966</v>
      </c>
      <c r="T396" s="2" t="str">
        <f t="shared" si="255"/>
        <v>101281.5823</v>
      </c>
    </row>
    <row r="397" ht="15.75" customHeight="1">
      <c r="A397" s="2">
        <v>120.0</v>
      </c>
      <c r="C397" s="2" t="str">
        <f t="shared" ref="C397:E397" si="256">C138*C138</f>
        <v>104498.8539</v>
      </c>
      <c r="D397" s="2" t="str">
        <f t="shared" si="256"/>
        <v>2830.288658</v>
      </c>
      <c r="E397" s="2" t="str">
        <f t="shared" si="256"/>
        <v>110446.7175</v>
      </c>
      <c r="H397" s="2" t="str">
        <f t="shared" si="16"/>
        <v>82.30887568</v>
      </c>
      <c r="K397" s="2" t="str">
        <f t="shared" si="17"/>
        <v>266.4197026</v>
      </c>
      <c r="M397" s="2" t="str">
        <f t="shared" si="18"/>
        <v>1359.993459</v>
      </c>
      <c r="O397" s="2" t="str">
        <f t="shared" ref="O397:T397" si="257">O138*O138</f>
        <v>0</v>
      </c>
      <c r="P397" s="2" t="str">
        <f t="shared" si="257"/>
        <v>0</v>
      </c>
      <c r="Q397" s="2" t="str">
        <f t="shared" si="257"/>
        <v>0</v>
      </c>
      <c r="R397" s="2" t="str">
        <f t="shared" si="257"/>
        <v>110446.7175</v>
      </c>
      <c r="S397" s="2" t="str">
        <f t="shared" si="257"/>
        <v>82.30887568</v>
      </c>
      <c r="T397" s="2" t="str">
        <f t="shared" si="257"/>
        <v>104498.8539</v>
      </c>
    </row>
    <row r="398" ht="15.75" customHeight="1">
      <c r="A398" s="2">
        <v>121.0</v>
      </c>
      <c r="C398" s="2" t="str">
        <f t="shared" ref="C398:E398" si="258">C139*C139</f>
        <v>108066.744</v>
      </c>
      <c r="D398" s="2" t="str">
        <f t="shared" si="258"/>
        <v>3182.987906</v>
      </c>
      <c r="E398" s="2" t="str">
        <f t="shared" si="258"/>
        <v>111460.8089</v>
      </c>
      <c r="H398" s="2" t="str">
        <f t="shared" si="16"/>
        <v>26.2389958</v>
      </c>
      <c r="K398" s="2" t="str">
        <f t="shared" si="17"/>
        <v>204.5942869</v>
      </c>
      <c r="M398" s="2" t="str">
        <f t="shared" si="18"/>
        <v>1773.616715</v>
      </c>
      <c r="O398" s="2" t="str">
        <f t="shared" ref="O398:T398" si="259">O139*O139</f>
        <v>0</v>
      </c>
      <c r="P398" s="2" t="str">
        <f t="shared" si="259"/>
        <v>0</v>
      </c>
      <c r="Q398" s="2" t="str">
        <f t="shared" si="259"/>
        <v>0</v>
      </c>
      <c r="R398" s="2" t="str">
        <f t="shared" si="259"/>
        <v>111460.8089</v>
      </c>
      <c r="S398" s="2" t="str">
        <f t="shared" si="259"/>
        <v>26.2389958</v>
      </c>
      <c r="T398" s="2" t="str">
        <f t="shared" si="259"/>
        <v>108066.744</v>
      </c>
    </row>
    <row r="399" ht="15.75" customHeight="1">
      <c r="A399" s="2">
        <v>122.0</v>
      </c>
      <c r="C399" s="2" t="str">
        <f t="shared" ref="C399:E399" si="260">C140*C140</f>
        <v>111808.1869</v>
      </c>
      <c r="D399" s="2" t="str">
        <f t="shared" si="260"/>
        <v>3200.819267</v>
      </c>
      <c r="E399" s="2" t="str">
        <f t="shared" si="260"/>
        <v>112344.6831</v>
      </c>
      <c r="H399" s="2" t="str">
        <f t="shared" si="16"/>
        <v>0.6420364437</v>
      </c>
      <c r="K399" s="2" t="str">
        <f t="shared" si="17"/>
        <v>150.7077311</v>
      </c>
      <c r="M399" s="2" t="str">
        <f t="shared" si="18"/>
        <v>1962.443546</v>
      </c>
      <c r="O399" s="2" t="str">
        <f t="shared" ref="O399:T399" si="261">O140*O140</f>
        <v>0</v>
      </c>
      <c r="P399" s="2" t="str">
        <f t="shared" si="261"/>
        <v>0</v>
      </c>
      <c r="Q399" s="2" t="str">
        <f t="shared" si="261"/>
        <v>0</v>
      </c>
      <c r="R399" s="2" t="str">
        <f t="shared" si="261"/>
        <v>112344.6831</v>
      </c>
      <c r="S399" s="2" t="str">
        <f t="shared" si="261"/>
        <v>0.6420364437</v>
      </c>
      <c r="T399" s="2" t="str">
        <f t="shared" si="261"/>
        <v>111808.1869</v>
      </c>
    </row>
    <row r="400" ht="15.75" customHeight="1">
      <c r="A400" s="2">
        <v>123.0</v>
      </c>
      <c r="C400" s="2" t="str">
        <f t="shared" ref="C400:E400" si="262">C141*C141</f>
        <v>115515.4977</v>
      </c>
      <c r="D400" s="2" t="str">
        <f t="shared" si="262"/>
        <v>2864.047282</v>
      </c>
      <c r="E400" s="2" t="str">
        <f t="shared" si="262"/>
        <v>113096.2109</v>
      </c>
      <c r="H400" s="2" t="str">
        <f t="shared" si="16"/>
        <v>12.80142758</v>
      </c>
      <c r="K400" s="2" t="str">
        <f t="shared" si="17"/>
        <v>104.8898525</v>
      </c>
      <c r="M400" s="2" t="str">
        <f t="shared" si="18"/>
        <v>1872.744638</v>
      </c>
      <c r="O400" s="2" t="str">
        <f t="shared" ref="O400:T400" si="263">O141*O141</f>
        <v>0</v>
      </c>
      <c r="P400" s="2" t="str">
        <f t="shared" si="263"/>
        <v>0</v>
      </c>
      <c r="Q400" s="2" t="str">
        <f t="shared" si="263"/>
        <v>0</v>
      </c>
      <c r="R400" s="2" t="str">
        <f t="shared" si="263"/>
        <v>113096.2109</v>
      </c>
      <c r="S400" s="2" t="str">
        <f t="shared" si="263"/>
        <v>12.80142758</v>
      </c>
      <c r="T400" s="2" t="str">
        <f t="shared" si="263"/>
        <v>115515.4977</v>
      </c>
    </row>
    <row r="401" ht="15.75" customHeight="1">
      <c r="A401" s="2">
        <v>124.0</v>
      </c>
      <c r="C401" s="2" t="str">
        <f t="shared" ref="C401:E401" si="264">C142*C142</f>
        <v>118964.5092</v>
      </c>
      <c r="D401" s="2" t="str">
        <f t="shared" si="264"/>
        <v>2238.845383</v>
      </c>
      <c r="E401" s="2" t="str">
        <f t="shared" si="264"/>
        <v>113713.5816</v>
      </c>
      <c r="H401" s="2" t="str">
        <f t="shared" si="16"/>
        <v>59.25730226</v>
      </c>
      <c r="K401" s="2" t="str">
        <f t="shared" si="17"/>
        <v>67.25103048</v>
      </c>
      <c r="M401" s="2" t="str">
        <f t="shared" si="18"/>
        <v>1530.04317</v>
      </c>
      <c r="O401" s="2" t="str">
        <f t="shared" ref="O401:T401" si="265">O142*O142</f>
        <v>0</v>
      </c>
      <c r="P401" s="2" t="str">
        <f t="shared" si="265"/>
        <v>0</v>
      </c>
      <c r="Q401" s="2" t="str">
        <f t="shared" si="265"/>
        <v>0</v>
      </c>
      <c r="R401" s="2" t="str">
        <f t="shared" si="265"/>
        <v>113713.5816</v>
      </c>
      <c r="S401" s="2" t="str">
        <f t="shared" si="265"/>
        <v>59.25730226</v>
      </c>
      <c r="T401" s="2" t="str">
        <f t="shared" si="265"/>
        <v>118964.5092</v>
      </c>
    </row>
    <row r="402" ht="15.75" customHeight="1">
      <c r="A402" s="2">
        <v>125.0</v>
      </c>
      <c r="C402" s="2" t="str">
        <f t="shared" ref="C402:E402" si="266">C143*C143</f>
        <v>121932.3382</v>
      </c>
      <c r="D402" s="2" t="str">
        <f t="shared" si="266"/>
        <v>1465.150898</v>
      </c>
      <c r="E402" s="2" t="str">
        <f t="shared" si="266"/>
        <v>114195.3081</v>
      </c>
      <c r="H402" s="2" t="str">
        <f t="shared" si="16"/>
        <v>126.7909768</v>
      </c>
      <c r="K402" s="2" t="str">
        <f t="shared" si="17"/>
        <v>37.88194018</v>
      </c>
      <c r="M402" s="2" t="str">
        <f t="shared" si="18"/>
        <v>1031.852369</v>
      </c>
      <c r="O402" s="2" t="str">
        <f t="shared" ref="O402:T402" si="267">O143*O143</f>
        <v>0</v>
      </c>
      <c r="P402" s="2" t="str">
        <f t="shared" si="267"/>
        <v>0</v>
      </c>
      <c r="Q402" s="2" t="str">
        <f t="shared" si="267"/>
        <v>0</v>
      </c>
      <c r="R402" s="2" t="str">
        <f t="shared" si="267"/>
        <v>114195.3081</v>
      </c>
      <c r="S402" s="2" t="str">
        <f t="shared" si="267"/>
        <v>126.7909768</v>
      </c>
      <c r="T402" s="2" t="str">
        <f t="shared" si="267"/>
        <v>121932.3382</v>
      </c>
    </row>
    <row r="403" ht="15.75" customHeight="1">
      <c r="A403" s="2">
        <v>126.0</v>
      </c>
      <c r="C403" s="2" t="str">
        <f t="shared" ref="C403:E403" si="268">C144*C144</f>
        <v>124217.1789</v>
      </c>
      <c r="D403" s="2" t="str">
        <f t="shared" si="268"/>
        <v>723.9989849</v>
      </c>
      <c r="E403" s="2" t="str">
        <f t="shared" si="268"/>
        <v>114540.2299</v>
      </c>
      <c r="H403" s="2" t="str">
        <f t="shared" si="16"/>
        <v>196.1862316</v>
      </c>
      <c r="K403" s="2" t="str">
        <f t="shared" si="17"/>
        <v>16.85333433</v>
      </c>
      <c r="M403" s="2" t="str">
        <f t="shared" si="18"/>
        <v>519.9288307</v>
      </c>
      <c r="O403" s="2" t="str">
        <f t="shared" ref="O403:T403" si="269">O144*O144</f>
        <v>0</v>
      </c>
      <c r="P403" s="2" t="str">
        <f t="shared" si="269"/>
        <v>0</v>
      </c>
      <c r="Q403" s="2" t="str">
        <f t="shared" si="269"/>
        <v>0</v>
      </c>
      <c r="R403" s="2" t="str">
        <f t="shared" si="269"/>
        <v>114540.2299</v>
      </c>
      <c r="S403" s="2" t="str">
        <f t="shared" si="269"/>
        <v>196.1862316</v>
      </c>
      <c r="T403" s="2" t="str">
        <f t="shared" si="269"/>
        <v>124217.1789</v>
      </c>
    </row>
    <row r="404" ht="15.75" customHeight="1">
      <c r="A404" s="2">
        <v>127.0</v>
      </c>
      <c r="C404" s="2" t="str">
        <f t="shared" ref="C404:E404" si="270">C145*C145</f>
        <v>125657.7891</v>
      </c>
      <c r="D404" s="2" t="str">
        <f t="shared" si="270"/>
        <v>192.7305667</v>
      </c>
      <c r="E404" s="2" t="str">
        <f t="shared" si="270"/>
        <v>114747.5158</v>
      </c>
      <c r="H404" s="2" t="str">
        <f t="shared" si="16"/>
        <v>247.697148</v>
      </c>
      <c r="K404" s="2" t="str">
        <f t="shared" si="17"/>
        <v>4.215872683</v>
      </c>
      <c r="M404" s="2" t="str">
        <f t="shared" si="18"/>
        <v>139.9367023</v>
      </c>
      <c r="O404" s="2" t="str">
        <f t="shared" ref="O404:T404" si="271">O145*O145</f>
        <v>0</v>
      </c>
      <c r="P404" s="2" t="str">
        <f t="shared" si="271"/>
        <v>0</v>
      </c>
      <c r="Q404" s="2" t="str">
        <f t="shared" si="271"/>
        <v>0</v>
      </c>
      <c r="R404" s="2" t="str">
        <f t="shared" si="271"/>
        <v>114747.5158</v>
      </c>
      <c r="S404" s="2" t="str">
        <f t="shared" si="271"/>
        <v>247.697148</v>
      </c>
      <c r="T404" s="2" t="str">
        <f t="shared" si="271"/>
        <v>125657.7891</v>
      </c>
    </row>
    <row r="405" ht="15.75" customHeight="1">
      <c r="A405" s="2">
        <v>128.0</v>
      </c>
      <c r="C405" s="2" t="str">
        <f t="shared" ref="C405:E405" si="272">C146*C146</f>
        <v>126150</v>
      </c>
      <c r="D405" s="2" t="str">
        <f t="shared" si="272"/>
        <v>0</v>
      </c>
      <c r="E405" s="2" t="str">
        <f t="shared" si="272"/>
        <v>114816.6667</v>
      </c>
      <c r="H405" s="2" t="str">
        <f t="shared" si="16"/>
        <v>266.6666667</v>
      </c>
      <c r="K405" s="2" t="str">
        <f t="shared" si="17"/>
        <v>0</v>
      </c>
      <c r="M405" s="2" t="str">
        <f t="shared" si="18"/>
        <v>0</v>
      </c>
      <c r="O405" s="2" t="str">
        <f t="shared" ref="O405:T405" si="273">O146*O146</f>
        <v>0</v>
      </c>
      <c r="P405" s="2" t="str">
        <f t="shared" si="273"/>
        <v>0</v>
      </c>
      <c r="Q405" s="2" t="str">
        <f t="shared" si="273"/>
        <v>0</v>
      </c>
      <c r="R405" s="2" t="str">
        <f t="shared" si="273"/>
        <v>114816.6667</v>
      </c>
      <c r="S405" s="2" t="str">
        <f t="shared" si="273"/>
        <v>266.6666667</v>
      </c>
      <c r="T405" s="2" t="str">
        <f t="shared" si="273"/>
        <v>126150</v>
      </c>
    </row>
    <row r="406" ht="15.75" customHeight="1">
      <c r="A406" s="2">
        <v>129.0</v>
      </c>
      <c r="C406" s="2" t="str">
        <f t="shared" ref="C406:E406" si="274">C147*C147</f>
        <v>125657.7891</v>
      </c>
      <c r="D406" s="2" t="str">
        <f t="shared" si="274"/>
        <v>192.7305667</v>
      </c>
      <c r="E406" s="2" t="str">
        <f t="shared" si="274"/>
        <v>114747.5158</v>
      </c>
      <c r="H406" s="2" t="str">
        <f t="shared" si="16"/>
        <v>247.697148</v>
      </c>
      <c r="K406" s="2" t="str">
        <f t="shared" si="17"/>
        <v>4.215872683</v>
      </c>
      <c r="M406" s="2" t="str">
        <f t="shared" si="18"/>
        <v>139.9367023</v>
      </c>
      <c r="O406" s="2" t="str">
        <f t="shared" ref="O406:T406" si="275">O147*O147</f>
        <v>0</v>
      </c>
      <c r="P406" s="2" t="str">
        <f t="shared" si="275"/>
        <v>0</v>
      </c>
      <c r="Q406" s="2" t="str">
        <f t="shared" si="275"/>
        <v>0</v>
      </c>
      <c r="R406" s="2" t="str">
        <f t="shared" si="275"/>
        <v>114747.5158</v>
      </c>
      <c r="S406" s="2" t="str">
        <f t="shared" si="275"/>
        <v>247.697148</v>
      </c>
      <c r="T406" s="2" t="str">
        <f t="shared" si="275"/>
        <v>125657.7891</v>
      </c>
    </row>
    <row r="407" ht="15.75" customHeight="1">
      <c r="A407" s="2">
        <v>130.0</v>
      </c>
      <c r="C407" s="2" t="str">
        <f t="shared" ref="C407:E407" si="276">C148*C148</f>
        <v>124217.1789</v>
      </c>
      <c r="D407" s="2" t="str">
        <f t="shared" si="276"/>
        <v>723.9989849</v>
      </c>
      <c r="E407" s="2" t="str">
        <f t="shared" si="276"/>
        <v>114540.2299</v>
      </c>
      <c r="H407" s="2" t="str">
        <f t="shared" si="16"/>
        <v>196.1862316</v>
      </c>
      <c r="K407" s="2" t="str">
        <f t="shared" si="17"/>
        <v>16.85333433</v>
      </c>
      <c r="M407" s="2" t="str">
        <f t="shared" si="18"/>
        <v>519.9288307</v>
      </c>
      <c r="O407" s="2" t="str">
        <f t="shared" ref="O407:T407" si="277">O148*O148</f>
        <v>0</v>
      </c>
      <c r="P407" s="2" t="str">
        <f t="shared" si="277"/>
        <v>0</v>
      </c>
      <c r="Q407" s="2" t="str">
        <f t="shared" si="277"/>
        <v>0</v>
      </c>
      <c r="R407" s="2" t="str">
        <f t="shared" si="277"/>
        <v>114540.2299</v>
      </c>
      <c r="S407" s="2" t="str">
        <f t="shared" si="277"/>
        <v>196.1862316</v>
      </c>
      <c r="T407" s="2" t="str">
        <f t="shared" si="277"/>
        <v>124217.1789</v>
      </c>
    </row>
    <row r="408" ht="15.75" customHeight="1">
      <c r="A408" s="2">
        <v>131.0</v>
      </c>
      <c r="C408" s="2" t="str">
        <f t="shared" ref="C408:E408" si="278">C149*C149</f>
        <v>121932.3382</v>
      </c>
      <c r="D408" s="2" t="str">
        <f t="shared" si="278"/>
        <v>1465.150898</v>
      </c>
      <c r="E408" s="2" t="str">
        <f t="shared" si="278"/>
        <v>114195.3081</v>
      </c>
      <c r="H408" s="2" t="str">
        <f t="shared" si="16"/>
        <v>126.7909768</v>
      </c>
      <c r="K408" s="2" t="str">
        <f t="shared" si="17"/>
        <v>37.88194018</v>
      </c>
      <c r="M408" s="2" t="str">
        <f t="shared" si="18"/>
        <v>1031.852369</v>
      </c>
      <c r="O408" s="2" t="str">
        <f t="shared" ref="O408:T408" si="279">O149*O149</f>
        <v>0</v>
      </c>
      <c r="P408" s="2" t="str">
        <f t="shared" si="279"/>
        <v>0</v>
      </c>
      <c r="Q408" s="2" t="str">
        <f t="shared" si="279"/>
        <v>0</v>
      </c>
      <c r="R408" s="2" t="str">
        <f t="shared" si="279"/>
        <v>114195.3081</v>
      </c>
      <c r="S408" s="2" t="str">
        <f t="shared" si="279"/>
        <v>126.7909768</v>
      </c>
      <c r="T408" s="2" t="str">
        <f t="shared" si="279"/>
        <v>121932.3382</v>
      </c>
    </row>
    <row r="409" ht="15.75" customHeight="1">
      <c r="A409" s="2">
        <v>132.0</v>
      </c>
      <c r="C409" s="2" t="str">
        <f t="shared" ref="C409:E409" si="280">C150*C150</f>
        <v>118964.5092</v>
      </c>
      <c r="D409" s="2" t="str">
        <f t="shared" si="280"/>
        <v>2238.845383</v>
      </c>
      <c r="E409" s="2" t="str">
        <f t="shared" si="280"/>
        <v>113713.5816</v>
      </c>
      <c r="H409" s="2" t="str">
        <f t="shared" si="16"/>
        <v>59.25730226</v>
      </c>
      <c r="K409" s="2" t="str">
        <f t="shared" si="17"/>
        <v>67.25103048</v>
      </c>
      <c r="M409" s="2" t="str">
        <f t="shared" si="18"/>
        <v>1530.04317</v>
      </c>
      <c r="O409" s="2" t="str">
        <f t="shared" ref="O409:T409" si="281">O150*O150</f>
        <v>0</v>
      </c>
      <c r="P409" s="2" t="str">
        <f t="shared" si="281"/>
        <v>0</v>
      </c>
      <c r="Q409" s="2" t="str">
        <f t="shared" si="281"/>
        <v>0</v>
      </c>
      <c r="R409" s="2" t="str">
        <f t="shared" si="281"/>
        <v>113713.5816</v>
      </c>
      <c r="S409" s="2" t="str">
        <f t="shared" si="281"/>
        <v>59.25730226</v>
      </c>
      <c r="T409" s="2" t="str">
        <f t="shared" si="281"/>
        <v>118964.5092</v>
      </c>
    </row>
    <row r="410" ht="15.75" customHeight="1">
      <c r="A410" s="2">
        <v>133.0</v>
      </c>
      <c r="C410" s="2" t="str">
        <f t="shared" ref="C410:E410" si="282">C151*C151</f>
        <v>115515.4977</v>
      </c>
      <c r="D410" s="2" t="str">
        <f t="shared" si="282"/>
        <v>2864.047282</v>
      </c>
      <c r="E410" s="2" t="str">
        <f t="shared" si="282"/>
        <v>113096.2109</v>
      </c>
      <c r="H410" s="2" t="str">
        <f t="shared" si="16"/>
        <v>12.80142758</v>
      </c>
      <c r="K410" s="2" t="str">
        <f t="shared" si="17"/>
        <v>104.8898525</v>
      </c>
      <c r="M410" s="2" t="str">
        <f t="shared" si="18"/>
        <v>1872.744638</v>
      </c>
      <c r="O410" s="2" t="str">
        <f t="shared" ref="O410:T410" si="283">O151*O151</f>
        <v>0</v>
      </c>
      <c r="P410" s="2" t="str">
        <f t="shared" si="283"/>
        <v>0</v>
      </c>
      <c r="Q410" s="2" t="str">
        <f t="shared" si="283"/>
        <v>0</v>
      </c>
      <c r="R410" s="2" t="str">
        <f t="shared" si="283"/>
        <v>113096.2109</v>
      </c>
      <c r="S410" s="2" t="str">
        <f t="shared" si="283"/>
        <v>12.80142758</v>
      </c>
      <c r="T410" s="2" t="str">
        <f t="shared" si="283"/>
        <v>115515.4977</v>
      </c>
    </row>
    <row r="411" ht="15.75" customHeight="1">
      <c r="A411" s="2">
        <v>134.0</v>
      </c>
      <c r="C411" s="2" t="str">
        <f t="shared" ref="C411:E411" si="284">C152*C152</f>
        <v>111808.1869</v>
      </c>
      <c r="D411" s="2" t="str">
        <f t="shared" si="284"/>
        <v>3200.819267</v>
      </c>
      <c r="E411" s="2" t="str">
        <f t="shared" si="284"/>
        <v>112344.6831</v>
      </c>
      <c r="H411" s="2" t="str">
        <f t="shared" si="16"/>
        <v>0.6420364437</v>
      </c>
      <c r="K411" s="2" t="str">
        <f t="shared" si="17"/>
        <v>150.7077311</v>
      </c>
      <c r="M411" s="2" t="str">
        <f t="shared" si="18"/>
        <v>1962.443546</v>
      </c>
      <c r="O411" s="2" t="str">
        <f t="shared" ref="O411:T411" si="285">O152*O152</f>
        <v>0</v>
      </c>
      <c r="P411" s="2" t="str">
        <f t="shared" si="285"/>
        <v>0</v>
      </c>
      <c r="Q411" s="2" t="str">
        <f t="shared" si="285"/>
        <v>0</v>
      </c>
      <c r="R411" s="2" t="str">
        <f t="shared" si="285"/>
        <v>112344.6831</v>
      </c>
      <c r="S411" s="2" t="str">
        <f t="shared" si="285"/>
        <v>0.6420364437</v>
      </c>
      <c r="T411" s="2" t="str">
        <f t="shared" si="285"/>
        <v>111808.1869</v>
      </c>
    </row>
    <row r="412" ht="15.75" customHeight="1">
      <c r="A412" s="2">
        <v>135.0</v>
      </c>
      <c r="C412" s="2" t="str">
        <f t="shared" ref="C412:E412" si="286">C153*C153</f>
        <v>108066.744</v>
      </c>
      <c r="D412" s="2" t="str">
        <f t="shared" si="286"/>
        <v>3182.987906</v>
      </c>
      <c r="E412" s="2" t="str">
        <f t="shared" si="286"/>
        <v>111460.8089</v>
      </c>
      <c r="H412" s="2" t="str">
        <f t="shared" si="16"/>
        <v>26.2389958</v>
      </c>
      <c r="K412" s="2" t="str">
        <f t="shared" si="17"/>
        <v>204.5942869</v>
      </c>
      <c r="M412" s="2" t="str">
        <f t="shared" si="18"/>
        <v>1773.616715</v>
      </c>
      <c r="O412" s="2" t="str">
        <f t="shared" ref="O412:T412" si="287">O153*O153</f>
        <v>0</v>
      </c>
      <c r="P412" s="2" t="str">
        <f t="shared" si="287"/>
        <v>0</v>
      </c>
      <c r="Q412" s="2" t="str">
        <f t="shared" si="287"/>
        <v>0</v>
      </c>
      <c r="R412" s="2" t="str">
        <f t="shared" si="287"/>
        <v>111460.8089</v>
      </c>
      <c r="S412" s="2" t="str">
        <f t="shared" si="287"/>
        <v>26.2389958</v>
      </c>
      <c r="T412" s="2" t="str">
        <f t="shared" si="287"/>
        <v>108066.744</v>
      </c>
    </row>
    <row r="413" ht="15.75" customHeight="1">
      <c r="A413" s="2">
        <v>136.0</v>
      </c>
      <c r="C413" s="2" t="str">
        <f t="shared" ref="C413:E413" si="288">C154*C154</f>
        <v>104498.8539</v>
      </c>
      <c r="D413" s="2" t="str">
        <f t="shared" si="288"/>
        <v>2830.288658</v>
      </c>
      <c r="E413" s="2" t="str">
        <f t="shared" si="288"/>
        <v>110446.7175</v>
      </c>
      <c r="H413" s="2" t="str">
        <f t="shared" si="16"/>
        <v>82.30887568</v>
      </c>
      <c r="K413" s="2" t="str">
        <f t="shared" si="17"/>
        <v>266.4197026</v>
      </c>
      <c r="M413" s="2" t="str">
        <f t="shared" si="18"/>
        <v>1359.993459</v>
      </c>
      <c r="O413" s="2" t="str">
        <f t="shared" ref="O413:T413" si="289">O154*O154</f>
        <v>0</v>
      </c>
      <c r="P413" s="2" t="str">
        <f t="shared" si="289"/>
        <v>0</v>
      </c>
      <c r="Q413" s="2" t="str">
        <f t="shared" si="289"/>
        <v>0</v>
      </c>
      <c r="R413" s="2" t="str">
        <f t="shared" si="289"/>
        <v>110446.7175</v>
      </c>
      <c r="S413" s="2" t="str">
        <f t="shared" si="289"/>
        <v>82.30887568</v>
      </c>
      <c r="T413" s="2" t="str">
        <f t="shared" si="289"/>
        <v>104498.8539</v>
      </c>
    </row>
    <row r="414" ht="15.75" customHeight="1">
      <c r="A414" s="2">
        <v>137.0</v>
      </c>
      <c r="C414" s="2" t="str">
        <f t="shared" ref="C414:E414" si="290">C155*C155</f>
        <v>101281.5823</v>
      </c>
      <c r="D414" s="2" t="str">
        <f t="shared" si="290"/>
        <v>2237.419477</v>
      </c>
      <c r="E414" s="2" t="str">
        <f t="shared" si="290"/>
        <v>109304.852</v>
      </c>
      <c r="H414" s="2" t="str">
        <f t="shared" si="16"/>
        <v>152.8973966</v>
      </c>
      <c r="K414" s="2" t="str">
        <f t="shared" si="17"/>
        <v>336.0350351</v>
      </c>
      <c r="M414" s="2" t="str">
        <f t="shared" si="18"/>
        <v>839.2672872</v>
      </c>
      <c r="O414" s="2" t="str">
        <f t="shared" ref="O414:T414" si="291">O155*O155</f>
        <v>0</v>
      </c>
      <c r="P414" s="2" t="str">
        <f t="shared" si="291"/>
        <v>0</v>
      </c>
      <c r="Q414" s="2" t="str">
        <f t="shared" si="291"/>
        <v>0</v>
      </c>
      <c r="R414" s="2" t="str">
        <f t="shared" si="291"/>
        <v>109304.852</v>
      </c>
      <c r="S414" s="2" t="str">
        <f t="shared" si="291"/>
        <v>152.8973966</v>
      </c>
      <c r="T414" s="2" t="str">
        <f t="shared" si="291"/>
        <v>101281.5823</v>
      </c>
    </row>
    <row r="415" ht="15.75" customHeight="1">
      <c r="A415" s="2">
        <v>138.0</v>
      </c>
      <c r="C415" s="2" t="str">
        <f t="shared" ref="C415:E415" si="292">C156*C156</f>
        <v>98551.54596</v>
      </c>
      <c r="D415" s="2" t="str">
        <f t="shared" si="292"/>
        <v>1543.893892</v>
      </c>
      <c r="E415" s="2" t="str">
        <f t="shared" si="292"/>
        <v>108037.9633</v>
      </c>
      <c r="H415" s="2" t="str">
        <f t="shared" si="16"/>
        <v>217.9191046</v>
      </c>
      <c r="K415" s="2" t="str">
        <f t="shared" si="17"/>
        <v>413.2725753</v>
      </c>
      <c r="M415" s="2" t="str">
        <f t="shared" si="18"/>
        <v>359.607073</v>
      </c>
      <c r="O415" s="2" t="str">
        <f t="shared" ref="O415:T415" si="293">O156*O156</f>
        <v>0</v>
      </c>
      <c r="P415" s="2" t="str">
        <f t="shared" si="293"/>
        <v>0</v>
      </c>
      <c r="Q415" s="2" t="str">
        <f t="shared" si="293"/>
        <v>0</v>
      </c>
      <c r="R415" s="2" t="str">
        <f t="shared" si="293"/>
        <v>108037.9633</v>
      </c>
      <c r="S415" s="2" t="str">
        <f t="shared" si="293"/>
        <v>217.9191046</v>
      </c>
      <c r="T415" s="2" t="str">
        <f t="shared" si="293"/>
        <v>98551.54596</v>
      </c>
    </row>
    <row r="416" ht="15.75" customHeight="1">
      <c r="A416" s="2">
        <v>139.0</v>
      </c>
      <c r="C416" s="2" t="str">
        <f t="shared" ref="C416:E416" si="294">C157*C157</f>
        <v>96399.21292</v>
      </c>
      <c r="D416" s="2" t="str">
        <f t="shared" si="294"/>
        <v>893.8524321</v>
      </c>
      <c r="E416" s="2" t="str">
        <f t="shared" si="294"/>
        <v>106649.1033</v>
      </c>
      <c r="H416" s="2" t="str">
        <f t="shared" si="16"/>
        <v>258.872542</v>
      </c>
      <c r="K416" s="2" t="str">
        <f t="shared" si="17"/>
        <v>497.9462509</v>
      </c>
      <c r="M416" s="2" t="str">
        <f t="shared" si="18"/>
        <v>57.49666708</v>
      </c>
      <c r="O416" s="2" t="str">
        <f t="shared" ref="O416:T416" si="295">O157*O157</f>
        <v>0</v>
      </c>
      <c r="P416" s="2" t="str">
        <f t="shared" si="295"/>
        <v>0</v>
      </c>
      <c r="Q416" s="2" t="str">
        <f t="shared" si="295"/>
        <v>0</v>
      </c>
      <c r="R416" s="2" t="str">
        <f t="shared" si="295"/>
        <v>106649.1033</v>
      </c>
      <c r="S416" s="2" t="str">
        <f t="shared" si="295"/>
        <v>258.872542</v>
      </c>
      <c r="T416" s="2" t="str">
        <f t="shared" si="295"/>
        <v>96399.21292</v>
      </c>
    </row>
    <row r="417" ht="15.75" customHeight="1">
      <c r="A417" s="2">
        <v>140.0</v>
      </c>
      <c r="C417" s="2" t="str">
        <f t="shared" ref="C417:E417" si="296">C158*C158</f>
        <v>94866.5774</v>
      </c>
      <c r="D417" s="2" t="str">
        <f t="shared" si="296"/>
        <v>397.5846951</v>
      </c>
      <c r="E417" s="2" t="str">
        <f t="shared" si="296"/>
        <v>105141.618</v>
      </c>
      <c r="H417" s="2" t="str">
        <f t="shared" si="16"/>
        <v>264.1047041</v>
      </c>
      <c r="K417" s="2" t="str">
        <f t="shared" si="17"/>
        <v>589.8520758</v>
      </c>
      <c r="M417" s="2" t="str">
        <f t="shared" si="18"/>
        <v>18.89940413</v>
      </c>
      <c r="O417" s="2" t="str">
        <f t="shared" ref="O417:T417" si="297">O158*O158</f>
        <v>0</v>
      </c>
      <c r="P417" s="2" t="str">
        <f t="shared" si="297"/>
        <v>0</v>
      </c>
      <c r="Q417" s="2" t="str">
        <f t="shared" si="297"/>
        <v>0</v>
      </c>
      <c r="R417" s="2" t="str">
        <f t="shared" si="297"/>
        <v>105141.618</v>
      </c>
      <c r="S417" s="2" t="str">
        <f t="shared" si="297"/>
        <v>264.1047041</v>
      </c>
      <c r="T417" s="2" t="str">
        <f t="shared" si="297"/>
        <v>94866.5774</v>
      </c>
    </row>
    <row r="418" ht="15.75" customHeight="1">
      <c r="A418" s="2">
        <v>141.0</v>
      </c>
      <c r="C418" s="2" t="str">
        <f t="shared" ref="C418:E418" si="298">C159*C159</f>
        <v>93947.27315</v>
      </c>
      <c r="D418" s="2" t="str">
        <f t="shared" si="298"/>
        <v>105.7197969</v>
      </c>
      <c r="E418" s="2" t="str">
        <f t="shared" si="298"/>
        <v>103519.139</v>
      </c>
      <c r="H418" s="2" t="str">
        <f t="shared" si="16"/>
        <v>232.1268167</v>
      </c>
      <c r="K418" s="2" t="str">
        <f t="shared" si="17"/>
        <v>688.7686408</v>
      </c>
      <c r="M418" s="2" t="str">
        <f t="shared" si="18"/>
        <v>254.7978567</v>
      </c>
      <c r="O418" s="2" t="str">
        <f t="shared" ref="O418:T418" si="299">O159*O159</f>
        <v>0</v>
      </c>
      <c r="P418" s="2" t="str">
        <f t="shared" si="299"/>
        <v>0</v>
      </c>
      <c r="Q418" s="2" t="str">
        <f t="shared" si="299"/>
        <v>0</v>
      </c>
      <c r="R418" s="2" t="str">
        <f t="shared" si="299"/>
        <v>103519.139</v>
      </c>
      <c r="S418" s="2" t="str">
        <f t="shared" si="299"/>
        <v>232.1268167</v>
      </c>
      <c r="T418" s="2" t="str">
        <f t="shared" si="299"/>
        <v>93947.27315</v>
      </c>
    </row>
    <row r="419" ht="15.75" customHeight="1">
      <c r="A419" s="2">
        <v>142.0</v>
      </c>
      <c r="C419" s="2" t="str">
        <f t="shared" ref="C419:E419" si="300">C160*C160</f>
        <v>93588.38792</v>
      </c>
      <c r="D419" s="2" t="str">
        <f t="shared" si="300"/>
        <v>3.11569446</v>
      </c>
      <c r="E419" s="2" t="str">
        <f t="shared" si="300"/>
        <v>101785.5751</v>
      </c>
      <c r="H419" s="2" t="str">
        <f t="shared" si="16"/>
        <v>172.037957</v>
      </c>
      <c r="K419" s="2" t="str">
        <f t="shared" si="17"/>
        <v>794.4576471</v>
      </c>
      <c r="M419" s="2" t="str">
        <f t="shared" si="18"/>
        <v>698.0688233</v>
      </c>
      <c r="O419" s="2" t="str">
        <f t="shared" ref="O419:T419" si="301">O160*O160</f>
        <v>0</v>
      </c>
      <c r="P419" s="2" t="str">
        <f t="shared" si="301"/>
        <v>0</v>
      </c>
      <c r="Q419" s="2" t="str">
        <f t="shared" si="301"/>
        <v>0</v>
      </c>
      <c r="R419" s="2" t="str">
        <f t="shared" si="301"/>
        <v>101785.5751</v>
      </c>
      <c r="S419" s="2" t="str">
        <f t="shared" si="301"/>
        <v>172.037957</v>
      </c>
      <c r="T419" s="2" t="str">
        <f t="shared" si="301"/>
        <v>93588.38792</v>
      </c>
    </row>
    <row r="420" ht="15.75" customHeight="1">
      <c r="A420" s="2">
        <v>143.0</v>
      </c>
      <c r="C420" s="2" t="str">
        <f t="shared" ref="C420:E420" si="302">C161*C161</f>
        <v>93693.69831</v>
      </c>
      <c r="D420" s="2" t="str">
        <f t="shared" si="302"/>
        <v>23.56695674</v>
      </c>
      <c r="E420" s="2" t="str">
        <f t="shared" si="302"/>
        <v>99945.10252</v>
      </c>
      <c r="H420" s="2" t="str">
        <f t="shared" si="16"/>
        <v>100.935976</v>
      </c>
      <c r="K420" s="2" t="str">
        <f t="shared" si="17"/>
        <v>906.6644807</v>
      </c>
      <c r="M420" s="2" t="str">
        <f t="shared" si="18"/>
        <v>1222.582751</v>
      </c>
      <c r="O420" s="2" t="str">
        <f t="shared" ref="O420:T420" si="303">O161*O161</f>
        <v>0</v>
      </c>
      <c r="P420" s="2" t="str">
        <f t="shared" si="303"/>
        <v>0</v>
      </c>
      <c r="Q420" s="2" t="str">
        <f t="shared" si="303"/>
        <v>0</v>
      </c>
      <c r="R420" s="2" t="str">
        <f t="shared" si="303"/>
        <v>99945.10252</v>
      </c>
      <c r="S420" s="2" t="str">
        <f t="shared" si="303"/>
        <v>100.935976</v>
      </c>
      <c r="T420" s="2" t="str">
        <f t="shared" si="303"/>
        <v>93693.69831</v>
      </c>
    </row>
    <row r="421" ht="15.75" customHeight="1">
      <c r="A421" s="2">
        <v>144.0</v>
      </c>
      <c r="C421" s="2" t="str">
        <f t="shared" ref="C421:E421" si="304">C162*C162</f>
        <v>94128.55004</v>
      </c>
      <c r="D421" s="2" t="str">
        <f t="shared" si="304"/>
        <v>80.26834476</v>
      </c>
      <c r="E421" s="2" t="str">
        <f t="shared" si="304"/>
        <v>98002.15513</v>
      </c>
      <c r="H421" s="2" t="str">
        <f t="shared" si="16"/>
        <v>39.05242918</v>
      </c>
      <c r="K421" s="2" t="str">
        <f t="shared" si="17"/>
        <v>1025.118826</v>
      </c>
      <c r="M421" s="2" t="str">
        <f t="shared" si="18"/>
        <v>1679.092988</v>
      </c>
      <c r="O421" s="2" t="str">
        <f t="shared" ref="O421:T421" si="305">O162*O162</f>
        <v>0</v>
      </c>
      <c r="P421" s="2" t="str">
        <f t="shared" si="305"/>
        <v>0</v>
      </c>
      <c r="Q421" s="2" t="str">
        <f t="shared" si="305"/>
        <v>0</v>
      </c>
      <c r="R421" s="2" t="str">
        <f t="shared" si="305"/>
        <v>98002.15513</v>
      </c>
      <c r="S421" s="2" t="str">
        <f t="shared" si="305"/>
        <v>39.05242918</v>
      </c>
      <c r="T421" s="2" t="str">
        <f t="shared" si="305"/>
        <v>94128.55004</v>
      </c>
    </row>
    <row r="422" ht="15.75" customHeight="1">
      <c r="A422" s="2">
        <v>145.0</v>
      </c>
      <c r="C422" s="2" t="str">
        <f t="shared" ref="C422:E422" si="306">C163*C163</f>
        <v>94726.94953</v>
      </c>
      <c r="D422" s="2" t="str">
        <f t="shared" si="306"/>
        <v>102.3040898</v>
      </c>
      <c r="E422" s="2" t="str">
        <f t="shared" si="306"/>
        <v>95961.41367</v>
      </c>
      <c r="H422" s="2" t="str">
        <f t="shared" si="16"/>
        <v>3.995832907</v>
      </c>
      <c r="K422" s="2" t="str">
        <f t="shared" si="17"/>
        <v>1149.535315</v>
      </c>
      <c r="M422" s="2" t="str">
        <f t="shared" si="18"/>
        <v>1937.702843</v>
      </c>
      <c r="O422" s="2" t="str">
        <f t="shared" ref="O422:T422" si="307">O163*O163</f>
        <v>0</v>
      </c>
      <c r="P422" s="2" t="str">
        <f t="shared" si="307"/>
        <v>0</v>
      </c>
      <c r="Q422" s="2" t="str">
        <f t="shared" si="307"/>
        <v>0</v>
      </c>
      <c r="R422" s="2" t="str">
        <f t="shared" si="307"/>
        <v>95961.41367</v>
      </c>
      <c r="S422" s="2" t="str">
        <f t="shared" si="307"/>
        <v>3.995832907</v>
      </c>
      <c r="T422" s="2" t="str">
        <f t="shared" si="307"/>
        <v>94726.94953</v>
      </c>
    </row>
    <row r="423" ht="15.75" customHeight="1">
      <c r="A423" s="2">
        <v>146.0</v>
      </c>
      <c r="C423" s="2" t="str">
        <f t="shared" ref="C423:E423" si="308">C164*C164</f>
        <v>95301.44915</v>
      </c>
      <c r="D423" s="2" t="str">
        <f t="shared" si="308"/>
        <v>65.62865962</v>
      </c>
      <c r="E423" s="2" t="str">
        <f t="shared" si="308"/>
        <v>93827.79446</v>
      </c>
      <c r="H423" s="2" t="str">
        <f t="shared" si="16"/>
        <v>5.741288569</v>
      </c>
      <c r="K423" s="2" t="str">
        <f t="shared" si="17"/>
        <v>1279.614218</v>
      </c>
      <c r="M423" s="2" t="str">
        <f t="shared" si="18"/>
        <v>1924.826749</v>
      </c>
      <c r="O423" s="2" t="str">
        <f t="shared" ref="O423:T423" si="309">O164*O164</f>
        <v>0</v>
      </c>
      <c r="P423" s="2" t="str">
        <f t="shared" si="309"/>
        <v>0</v>
      </c>
      <c r="Q423" s="2" t="str">
        <f t="shared" si="309"/>
        <v>0</v>
      </c>
      <c r="R423" s="2" t="str">
        <f t="shared" si="309"/>
        <v>93827.79446</v>
      </c>
      <c r="S423" s="2" t="str">
        <f t="shared" si="309"/>
        <v>5.741288569</v>
      </c>
      <c r="T423" s="2" t="str">
        <f t="shared" si="309"/>
        <v>95301.44915</v>
      </c>
    </row>
    <row r="424" ht="15.75" customHeight="1">
      <c r="A424" s="2">
        <v>147.0</v>
      </c>
      <c r="C424" s="2" t="str">
        <f t="shared" ref="C424:E424" si="310">C165*C165</f>
        <v>95656.04642</v>
      </c>
      <c r="D424" s="2" t="str">
        <f t="shared" si="310"/>
        <v>8.589637396</v>
      </c>
      <c r="E424" s="2" t="str">
        <f t="shared" si="310"/>
        <v>91606.43757</v>
      </c>
      <c r="H424" s="2" t="str">
        <f t="shared" si="16"/>
        <v>43.79213935</v>
      </c>
      <c r="K424" s="2" t="str">
        <f t="shared" si="17"/>
        <v>1415.042164</v>
      </c>
      <c r="M424" s="2" t="str">
        <f t="shared" si="18"/>
        <v>1644.128505</v>
      </c>
      <c r="O424" s="2" t="str">
        <f t="shared" ref="O424:T424" si="311">O165*O165</f>
        <v>0</v>
      </c>
      <c r="P424" s="2" t="str">
        <f t="shared" si="311"/>
        <v>0</v>
      </c>
      <c r="Q424" s="2" t="str">
        <f t="shared" si="311"/>
        <v>0</v>
      </c>
      <c r="R424" s="2" t="str">
        <f t="shared" si="311"/>
        <v>91606.43757</v>
      </c>
      <c r="S424" s="2" t="str">
        <f t="shared" si="311"/>
        <v>43.79213935</v>
      </c>
      <c r="T424" s="2" t="str">
        <f t="shared" si="311"/>
        <v>95656.04642</v>
      </c>
    </row>
    <row r="425" ht="15.75" customHeight="1">
      <c r="A425" s="2">
        <v>148.0</v>
      </c>
      <c r="C425" s="2" t="str">
        <f t="shared" ref="C425:E425" si="312">C166*C166</f>
        <v>95601.64895</v>
      </c>
      <c r="D425" s="2" t="str">
        <f t="shared" si="312"/>
        <v>26.56868094</v>
      </c>
      <c r="E425" s="2" t="str">
        <f t="shared" si="312"/>
        <v>89302.69446</v>
      </c>
      <c r="H425" s="2" t="str">
        <f t="shared" si="16"/>
        <v>107.3212904</v>
      </c>
      <c r="K425" s="2" t="str">
        <f t="shared" si="17"/>
        <v>1555.492895</v>
      </c>
      <c r="M425" s="2" t="str">
        <f t="shared" si="18"/>
        <v>1175.47877</v>
      </c>
      <c r="O425" s="2" t="str">
        <f t="shared" ref="O425:T425" si="313">O166*O166</f>
        <v>0</v>
      </c>
      <c r="P425" s="2" t="str">
        <f t="shared" si="313"/>
        <v>0</v>
      </c>
      <c r="Q425" s="2" t="str">
        <f t="shared" si="313"/>
        <v>0</v>
      </c>
      <c r="R425" s="2" t="str">
        <f t="shared" si="313"/>
        <v>89302.69446</v>
      </c>
      <c r="S425" s="2" t="str">
        <f t="shared" si="313"/>
        <v>107.3212904</v>
      </c>
      <c r="T425" s="2" t="str">
        <f t="shared" si="313"/>
        <v>95601.64895</v>
      </c>
    </row>
    <row r="426" ht="15.75" customHeight="1">
      <c r="A426" s="2">
        <v>149.0</v>
      </c>
      <c r="C426" s="2" t="str">
        <f t="shared" ref="C426:E426" si="314">C167*C167</f>
        <v>94972.86069</v>
      </c>
      <c r="D426" s="2" t="str">
        <f t="shared" si="314"/>
        <v>246.4871198</v>
      </c>
      <c r="E426" s="2" t="str">
        <f t="shared" si="314"/>
        <v>86922.11504</v>
      </c>
      <c r="H426" s="2" t="str">
        <f t="shared" si="16"/>
        <v>178.2519805</v>
      </c>
      <c r="K426" s="2" t="str">
        <f t="shared" si="17"/>
        <v>1700.628052</v>
      </c>
      <c r="M426" s="2" t="str">
        <f t="shared" si="18"/>
        <v>652.2284427</v>
      </c>
      <c r="O426" s="2" t="str">
        <f t="shared" ref="O426:T426" si="315">O167*O167</f>
        <v>0</v>
      </c>
      <c r="P426" s="2" t="str">
        <f t="shared" si="315"/>
        <v>0</v>
      </c>
      <c r="Q426" s="2" t="str">
        <f t="shared" si="315"/>
        <v>0</v>
      </c>
      <c r="R426" s="2" t="str">
        <f t="shared" si="315"/>
        <v>86922.11504</v>
      </c>
      <c r="S426" s="2" t="str">
        <f t="shared" si="315"/>
        <v>178.2519805</v>
      </c>
      <c r="T426" s="2" t="str">
        <f t="shared" si="315"/>
        <v>94972.86069</v>
      </c>
    </row>
    <row r="427" ht="15.75" customHeight="1">
      <c r="A427" s="2">
        <v>150.0</v>
      </c>
      <c r="C427" s="2" t="str">
        <f t="shared" ref="C427:E427" si="316">C168*C168</f>
        <v>93644.15712</v>
      </c>
      <c r="D427" s="2" t="str">
        <f t="shared" si="316"/>
        <v>787.9655041</v>
      </c>
      <c r="E427" s="2" t="str">
        <f t="shared" si="316"/>
        <v>84470.43433</v>
      </c>
      <c r="H427" s="2" t="str">
        <f t="shared" si="16"/>
        <v>236.4013938</v>
      </c>
      <c r="K427" s="2" t="str">
        <f t="shared" si="17"/>
        <v>1850.097993</v>
      </c>
      <c r="M427" s="2" t="str">
        <f t="shared" si="18"/>
        <v>223.2646255</v>
      </c>
      <c r="O427" s="2" t="str">
        <f t="shared" ref="O427:T427" si="317">O168*O168</f>
        <v>0</v>
      </c>
      <c r="P427" s="2" t="str">
        <f t="shared" si="317"/>
        <v>0</v>
      </c>
      <c r="Q427" s="2" t="str">
        <f t="shared" si="317"/>
        <v>0</v>
      </c>
      <c r="R427" s="2" t="str">
        <f t="shared" si="317"/>
        <v>84470.43433</v>
      </c>
      <c r="S427" s="2" t="str">
        <f t="shared" si="317"/>
        <v>236.4013938</v>
      </c>
      <c r="T427" s="2" t="str">
        <f t="shared" si="317"/>
        <v>93644.15712</v>
      </c>
    </row>
    <row r="428" ht="15.75" customHeight="1">
      <c r="A428" s="2">
        <v>151.0</v>
      </c>
      <c r="C428" s="2" t="str">
        <f t="shared" ref="C428:E428" si="318">C169*C169</f>
        <v>91543.16153</v>
      </c>
      <c r="D428" s="2" t="str">
        <f t="shared" si="318"/>
        <v>1722.096293</v>
      </c>
      <c r="E428" s="2" t="str">
        <f t="shared" si="318"/>
        <v>81953.55866</v>
      </c>
      <c r="H428" s="2" t="str">
        <f t="shared" si="16"/>
        <v>265.2235347</v>
      </c>
      <c r="K428" s="2" t="str">
        <f t="shared" si="17"/>
        <v>2003.542631</v>
      </c>
      <c r="M428" s="2" t="str">
        <f t="shared" si="18"/>
        <v>10.64587548</v>
      </c>
      <c r="O428" s="2" t="str">
        <f t="shared" ref="O428:T428" si="319">O169*O169</f>
        <v>0</v>
      </c>
      <c r="P428" s="2" t="str">
        <f t="shared" si="319"/>
        <v>0</v>
      </c>
      <c r="Q428" s="2" t="str">
        <f t="shared" si="319"/>
        <v>0</v>
      </c>
      <c r="R428" s="2" t="str">
        <f t="shared" si="319"/>
        <v>81953.55866</v>
      </c>
      <c r="S428" s="2" t="str">
        <f t="shared" si="319"/>
        <v>265.2235347</v>
      </c>
      <c r="T428" s="2" t="str">
        <f t="shared" si="319"/>
        <v>91543.16153</v>
      </c>
    </row>
    <row r="429" ht="15.75" customHeight="1">
      <c r="A429" s="2">
        <v>152.0</v>
      </c>
      <c r="C429" s="2" t="str">
        <f t="shared" ref="C429:E429" si="320">C170*C170</f>
        <v>88658.85959</v>
      </c>
      <c r="D429" s="2" t="str">
        <f t="shared" si="320"/>
        <v>3039.867518</v>
      </c>
      <c r="E429" s="2" t="str">
        <f t="shared" si="320"/>
        <v>79377.55138</v>
      </c>
      <c r="H429" s="2" t="str">
        <f t="shared" si="16"/>
        <v>256.517271</v>
      </c>
      <c r="K429" s="2" t="str">
        <f t="shared" si="17"/>
        <v>2160.592305</v>
      </c>
      <c r="M429" s="2" t="str">
        <f t="shared" si="18"/>
        <v>74.871323</v>
      </c>
      <c r="O429" s="2" t="str">
        <f t="shared" ref="O429:T429" si="321">O170*O170</f>
        <v>0</v>
      </c>
      <c r="P429" s="2" t="str">
        <f t="shared" si="321"/>
        <v>0</v>
      </c>
      <c r="Q429" s="2" t="str">
        <f t="shared" si="321"/>
        <v>0</v>
      </c>
      <c r="R429" s="2" t="str">
        <f t="shared" si="321"/>
        <v>79377.55138</v>
      </c>
      <c r="S429" s="2" t="str">
        <f t="shared" si="321"/>
        <v>256.517271</v>
      </c>
      <c r="T429" s="2" t="str">
        <f t="shared" si="321"/>
        <v>88658.85959</v>
      </c>
    </row>
    <row r="430" ht="15.75" customHeight="1">
      <c r="A430" s="2">
        <v>153.0</v>
      </c>
      <c r="C430" s="2" t="str">
        <f t="shared" ref="C430:E430" si="322">C171*C171</f>
        <v>85043.21687</v>
      </c>
      <c r="D430" s="2" t="str">
        <f t="shared" si="322"/>
        <v>4639.920444</v>
      </c>
      <c r="E430" s="2" t="str">
        <f t="shared" si="322"/>
        <v>76748.61833</v>
      </c>
      <c r="H430" s="2" t="str">
        <f t="shared" si="16"/>
        <v>212.7599073</v>
      </c>
      <c r="K430" s="2" t="str">
        <f t="shared" si="17"/>
        <v>2320.868668</v>
      </c>
      <c r="M430" s="2" t="str">
        <f t="shared" si="18"/>
        <v>397.6660806</v>
      </c>
      <c r="O430" s="2" t="str">
        <f t="shared" ref="O430:T430" si="323">O171*O171</f>
        <v>0</v>
      </c>
      <c r="P430" s="2" t="str">
        <f t="shared" si="323"/>
        <v>0</v>
      </c>
      <c r="Q430" s="2" t="str">
        <f t="shared" si="323"/>
        <v>0</v>
      </c>
      <c r="R430" s="2" t="str">
        <f t="shared" si="323"/>
        <v>76748.61833</v>
      </c>
      <c r="S430" s="2" t="str">
        <f t="shared" si="323"/>
        <v>212.7599073</v>
      </c>
      <c r="T430" s="2" t="str">
        <f t="shared" si="323"/>
        <v>85043.21687</v>
      </c>
    </row>
    <row r="431" ht="15.75" customHeight="1">
      <c r="A431" s="2">
        <v>154.0</v>
      </c>
      <c r="C431" s="2" t="str">
        <f t="shared" ref="C431:E431" si="324">C172*C172</f>
        <v>80805.68373</v>
      </c>
      <c r="D431" s="2" t="str">
        <f t="shared" si="324"/>
        <v>6340.170302</v>
      </c>
      <c r="E431" s="2" t="str">
        <f t="shared" si="324"/>
        <v>74073.09285</v>
      </c>
      <c r="H431" s="2" t="str">
        <f t="shared" si="16"/>
        <v>146.4022854</v>
      </c>
      <c r="K431" s="2" t="str">
        <f t="shared" si="17"/>
        <v>2483.985601</v>
      </c>
      <c r="M431" s="2" t="str">
        <f t="shared" si="18"/>
        <v>887.1812307</v>
      </c>
      <c r="O431" s="2" t="str">
        <f t="shared" ref="O431:T431" si="325">O172*O172</f>
        <v>0</v>
      </c>
      <c r="P431" s="2" t="str">
        <f t="shared" si="325"/>
        <v>0</v>
      </c>
      <c r="Q431" s="2" t="str">
        <f t="shared" si="325"/>
        <v>0</v>
      </c>
      <c r="R431" s="2" t="str">
        <f t="shared" si="325"/>
        <v>74073.09285</v>
      </c>
      <c r="S431" s="2" t="str">
        <f t="shared" si="325"/>
        <v>146.4022854</v>
      </c>
      <c r="T431" s="2" t="str">
        <f t="shared" si="325"/>
        <v>80805.68373</v>
      </c>
    </row>
    <row r="432" ht="15.75" customHeight="1">
      <c r="A432" s="2">
        <v>155.0</v>
      </c>
      <c r="C432" s="2" t="str">
        <f t="shared" ref="C432:E432" si="326">C173*C173</f>
        <v>76101.26213</v>
      </c>
      <c r="D432" s="2" t="str">
        <f t="shared" si="326"/>
        <v>7911.299724</v>
      </c>
      <c r="E432" s="2" t="str">
        <f t="shared" si="326"/>
        <v>71357.42049</v>
      </c>
      <c r="H432" s="2" t="str">
        <f t="shared" si="16"/>
        <v>76.32598754</v>
      </c>
      <c r="K432" s="2" t="str">
        <f t="shared" si="17"/>
        <v>2649.55014</v>
      </c>
      <c r="M432" s="2" t="str">
        <f t="shared" si="18"/>
        <v>1404.128771</v>
      </c>
      <c r="O432" s="2" t="str">
        <f t="shared" ref="O432:T432" si="327">O173*O173</f>
        <v>0</v>
      </c>
      <c r="P432" s="2" t="str">
        <f t="shared" si="327"/>
        <v>0</v>
      </c>
      <c r="Q432" s="2" t="str">
        <f t="shared" si="327"/>
        <v>0</v>
      </c>
      <c r="R432" s="2" t="str">
        <f t="shared" si="327"/>
        <v>71357.42049</v>
      </c>
      <c r="S432" s="2" t="str">
        <f t="shared" si="327"/>
        <v>76.32598754</v>
      </c>
      <c r="T432" s="2" t="str">
        <f t="shared" si="327"/>
        <v>76101.26213</v>
      </c>
    </row>
    <row r="433" ht="15.75" customHeight="1">
      <c r="A433" s="2">
        <v>156.0</v>
      </c>
      <c r="C433" s="2" t="str">
        <f t="shared" ref="C433:E433" si="328">C174*C174</f>
        <v>71113.89782</v>
      </c>
      <c r="D433" s="2" t="str">
        <f t="shared" si="328"/>
        <v>9124.077518</v>
      </c>
      <c r="E433" s="2" t="str">
        <f t="shared" si="328"/>
        <v>68608.14357</v>
      </c>
      <c r="H433" s="2" t="str">
        <f t="shared" si="16"/>
        <v>22.47071836</v>
      </c>
      <c r="K433" s="2" t="str">
        <f t="shared" si="17"/>
        <v>2817.163426</v>
      </c>
      <c r="M433" s="2" t="str">
        <f t="shared" si="18"/>
        <v>1801.415013</v>
      </c>
      <c r="O433" s="2" t="str">
        <f t="shared" ref="O433:T433" si="329">O174*O174</f>
        <v>0</v>
      </c>
      <c r="P433" s="2" t="str">
        <f t="shared" si="329"/>
        <v>0</v>
      </c>
      <c r="Q433" s="2" t="str">
        <f t="shared" si="329"/>
        <v>0</v>
      </c>
      <c r="R433" s="2" t="str">
        <f t="shared" si="329"/>
        <v>68608.14357</v>
      </c>
      <c r="S433" s="2" t="str">
        <f t="shared" si="329"/>
        <v>22.47071836</v>
      </c>
      <c r="T433" s="2" t="str">
        <f t="shared" si="329"/>
        <v>71113.89782</v>
      </c>
    </row>
    <row r="434" ht="15.75" customHeight="1">
      <c r="A434" s="2">
        <v>157.0</v>
      </c>
      <c r="C434" s="2" t="str">
        <f t="shared" ref="C434:E434" si="330">C175*C175</f>
        <v>66037.69597</v>
      </c>
      <c r="D434" s="2" t="str">
        <f t="shared" si="330"/>
        <v>9798.565726</v>
      </c>
      <c r="E434" s="2" t="str">
        <f t="shared" si="330"/>
        <v>65831.88532</v>
      </c>
      <c r="H434" s="2" t="str">
        <f t="shared" si="16"/>
        <v>0.1606058393</v>
      </c>
      <c r="K434" s="2" t="str">
        <f t="shared" si="17"/>
        <v>2986.421664</v>
      </c>
      <c r="M434" s="2" t="str">
        <f t="shared" si="18"/>
        <v>1965.995023</v>
      </c>
      <c r="O434" s="2" t="str">
        <f t="shared" ref="O434:T434" si="331">O175*O175</f>
        <v>0</v>
      </c>
      <c r="P434" s="2" t="str">
        <f t="shared" si="331"/>
        <v>0</v>
      </c>
      <c r="Q434" s="2" t="str">
        <f t="shared" si="331"/>
        <v>0</v>
      </c>
      <c r="R434" s="2" t="str">
        <f t="shared" si="331"/>
        <v>65831.88532</v>
      </c>
      <c r="S434" s="2" t="str">
        <f t="shared" si="331"/>
        <v>0.1606058393</v>
      </c>
      <c r="T434" s="2" t="str">
        <f t="shared" si="331"/>
        <v>66037.69597</v>
      </c>
    </row>
    <row r="435" ht="15.75" customHeight="1">
      <c r="A435" s="2">
        <v>158.0</v>
      </c>
      <c r="C435" s="2" t="str">
        <f t="shared" ref="C435:E435" si="332">C176*C176</f>
        <v>61058.67458</v>
      </c>
      <c r="D435" s="2" t="str">
        <f t="shared" si="332"/>
        <v>9842.653712</v>
      </c>
      <c r="E435" s="2" t="str">
        <f t="shared" si="332"/>
        <v>63035.334</v>
      </c>
      <c r="H435" s="2" t="str">
        <f t="shared" si="16"/>
        <v>15.74383142</v>
      </c>
      <c r="K435" s="2" t="str">
        <f t="shared" si="17"/>
        <v>3156.917096</v>
      </c>
      <c r="M435" s="2" t="str">
        <f t="shared" si="18"/>
        <v>1851.038748</v>
      </c>
      <c r="O435" s="2" t="str">
        <f t="shared" ref="O435:T435" si="333">O176*O176</f>
        <v>0</v>
      </c>
      <c r="P435" s="2" t="str">
        <f t="shared" si="333"/>
        <v>0</v>
      </c>
      <c r="Q435" s="2" t="str">
        <f t="shared" si="333"/>
        <v>0</v>
      </c>
      <c r="R435" s="2" t="str">
        <f t="shared" si="333"/>
        <v>63035.334</v>
      </c>
      <c r="S435" s="2" t="str">
        <f t="shared" si="333"/>
        <v>15.74383142</v>
      </c>
      <c r="T435" s="2" t="str">
        <f t="shared" si="333"/>
        <v>61058.67458</v>
      </c>
    </row>
    <row r="436" ht="15.75" customHeight="1">
      <c r="A436" s="2">
        <v>159.0</v>
      </c>
      <c r="C436" s="2" t="str">
        <f t="shared" ref="C436:E436" si="334">C177*C177</f>
        <v>56339.43351</v>
      </c>
      <c r="D436" s="2" t="str">
        <f t="shared" si="334"/>
        <v>9270.179927</v>
      </c>
      <c r="E436" s="2" t="str">
        <f t="shared" si="334"/>
        <v>60225.22674</v>
      </c>
      <c r="H436" s="2" t="str">
        <f t="shared" si="16"/>
        <v>64.78630077</v>
      </c>
      <c r="K436" s="2" t="str">
        <f t="shared" si="17"/>
        <v>3328.238984</v>
      </c>
      <c r="M436" s="2" t="str">
        <f t="shared" si="18"/>
        <v>1489.256167</v>
      </c>
      <c r="O436" s="2" t="str">
        <f t="shared" ref="O436:T436" si="335">O177*O177</f>
        <v>0</v>
      </c>
      <c r="P436" s="2" t="str">
        <f t="shared" si="335"/>
        <v>0</v>
      </c>
      <c r="Q436" s="2" t="str">
        <f t="shared" si="335"/>
        <v>0</v>
      </c>
      <c r="R436" s="2" t="str">
        <f t="shared" si="335"/>
        <v>60225.22674</v>
      </c>
      <c r="S436" s="2" t="str">
        <f t="shared" si="335"/>
        <v>64.78630077</v>
      </c>
      <c r="T436" s="2" t="str">
        <f t="shared" si="335"/>
        <v>56339.43351</v>
      </c>
    </row>
    <row r="437" ht="15.75" customHeight="1">
      <c r="A437" s="2">
        <v>160.0</v>
      </c>
      <c r="C437" s="2" t="str">
        <f t="shared" ref="C437:E437" si="336">C178*C178</f>
        <v>52008.33333</v>
      </c>
      <c r="D437" s="2" t="str">
        <f t="shared" si="336"/>
        <v>8194.380938</v>
      </c>
      <c r="E437" s="2" t="str">
        <f t="shared" si="336"/>
        <v>57408.33333</v>
      </c>
      <c r="H437" s="2" t="str">
        <f t="shared" si="16"/>
        <v>133.3333333</v>
      </c>
      <c r="K437" s="2" t="str">
        <f t="shared" si="17"/>
        <v>3499.974597</v>
      </c>
      <c r="M437" s="2" t="str">
        <f t="shared" si="18"/>
        <v>983.5898999</v>
      </c>
      <c r="O437" s="2" t="str">
        <f t="shared" ref="O437:T437" si="337">O178*O178</f>
        <v>0</v>
      </c>
      <c r="P437" s="2" t="str">
        <f t="shared" si="337"/>
        <v>0</v>
      </c>
      <c r="Q437" s="2" t="str">
        <f t="shared" si="337"/>
        <v>0</v>
      </c>
      <c r="R437" s="2" t="str">
        <f t="shared" si="337"/>
        <v>57408.33333</v>
      </c>
      <c r="S437" s="2" t="str">
        <f t="shared" si="337"/>
        <v>133.3333333</v>
      </c>
      <c r="T437" s="2" t="str">
        <f t="shared" si="337"/>
        <v>52008.33333</v>
      </c>
    </row>
    <row r="438" ht="15.75" customHeight="1">
      <c r="A438" s="2">
        <v>161.0</v>
      </c>
      <c r="C438" s="2" t="str">
        <f t="shared" ref="C438:E438" si="338">C179*C179</f>
        <v>48153.76011</v>
      </c>
      <c r="D438" s="2" t="str">
        <f t="shared" si="338"/>
        <v>6799.008928</v>
      </c>
      <c r="E438" s="2" t="str">
        <f t="shared" si="338"/>
        <v>54591.43993</v>
      </c>
      <c r="H438" s="2" t="str">
        <f t="shared" si="16"/>
        <v>201.8803659</v>
      </c>
      <c r="K438" s="2" t="str">
        <f t="shared" si="17"/>
        <v>3671.710211</v>
      </c>
      <c r="M438" s="2" t="str">
        <f t="shared" si="18"/>
        <v>477.9236332</v>
      </c>
      <c r="O438" s="2" t="str">
        <f t="shared" ref="O438:T438" si="339">O179*O179</f>
        <v>0</v>
      </c>
      <c r="P438" s="2" t="str">
        <f t="shared" si="339"/>
        <v>0</v>
      </c>
      <c r="Q438" s="2" t="str">
        <f t="shared" si="339"/>
        <v>0</v>
      </c>
      <c r="R438" s="2" t="str">
        <f t="shared" si="339"/>
        <v>54591.43993</v>
      </c>
      <c r="S438" s="2" t="str">
        <f t="shared" si="339"/>
        <v>201.8803659</v>
      </c>
      <c r="T438" s="2" t="str">
        <f t="shared" si="339"/>
        <v>48153.76011</v>
      </c>
    </row>
    <row r="439" ht="15.75" customHeight="1">
      <c r="A439" s="2">
        <v>162.0</v>
      </c>
      <c r="C439" s="2" t="str">
        <f t="shared" ref="C439:E439" si="340">C180*C180</f>
        <v>44823.06171</v>
      </c>
      <c r="D439" s="2" t="str">
        <f t="shared" si="340"/>
        <v>5295.337497</v>
      </c>
      <c r="E439" s="2" t="str">
        <f t="shared" si="340"/>
        <v>51781.33267</v>
      </c>
      <c r="H439" s="2" t="str">
        <f t="shared" si="16"/>
        <v>250.9228352</v>
      </c>
      <c r="K439" s="2" t="str">
        <f t="shared" si="17"/>
        <v>3843.032099</v>
      </c>
      <c r="M439" s="2" t="str">
        <f t="shared" si="18"/>
        <v>116.1410518</v>
      </c>
      <c r="O439" s="2" t="str">
        <f t="shared" ref="O439:T439" si="341">O180*O180</f>
        <v>0</v>
      </c>
      <c r="P439" s="2" t="str">
        <f t="shared" si="341"/>
        <v>0</v>
      </c>
      <c r="Q439" s="2" t="str">
        <f t="shared" si="341"/>
        <v>0</v>
      </c>
      <c r="R439" s="2" t="str">
        <f t="shared" si="341"/>
        <v>51781.33267</v>
      </c>
      <c r="S439" s="2" t="str">
        <f t="shared" si="341"/>
        <v>250.9228352</v>
      </c>
      <c r="T439" s="2" t="str">
        <f t="shared" si="341"/>
        <v>44823.06171</v>
      </c>
    </row>
    <row r="440" ht="15.75" customHeight="1">
      <c r="A440" s="2">
        <v>163.0</v>
      </c>
      <c r="C440" s="2" t="str">
        <f t="shared" ref="C440:E440" si="342">C181*C181</f>
        <v>42025.01835</v>
      </c>
      <c r="D440" s="2" t="str">
        <f t="shared" si="342"/>
        <v>3876.797326</v>
      </c>
      <c r="E440" s="2" t="str">
        <f t="shared" si="342"/>
        <v>48984.78135</v>
      </c>
      <c r="H440" s="2" t="str">
        <f t="shared" si="16"/>
        <v>266.5060608</v>
      </c>
      <c r="K440" s="2" t="str">
        <f t="shared" si="17"/>
        <v>4013.527531</v>
      </c>
      <c r="M440" s="2" t="str">
        <f t="shared" si="18"/>
        <v>1.184777111</v>
      </c>
      <c r="O440" s="2" t="str">
        <f t="shared" ref="O440:T440" si="343">O181*O181</f>
        <v>0</v>
      </c>
      <c r="P440" s="2" t="str">
        <f t="shared" si="343"/>
        <v>0</v>
      </c>
      <c r="Q440" s="2" t="str">
        <f t="shared" si="343"/>
        <v>0</v>
      </c>
      <c r="R440" s="2" t="str">
        <f t="shared" si="343"/>
        <v>48984.78135</v>
      </c>
      <c r="S440" s="2" t="str">
        <f t="shared" si="343"/>
        <v>266.5060608</v>
      </c>
      <c r="T440" s="2" t="str">
        <f t="shared" si="343"/>
        <v>42025.01835</v>
      </c>
    </row>
    <row r="441" ht="15.75" customHeight="1">
      <c r="A441" s="2">
        <v>164.0</v>
      </c>
      <c r="C441" s="2" t="str">
        <f t="shared" ref="C441:E441" si="344">C182*C182</f>
        <v>39734.40553</v>
      </c>
      <c r="D441" s="2" t="str">
        <f t="shared" si="344"/>
        <v>2683.187421</v>
      </c>
      <c r="E441" s="2" t="str">
        <f t="shared" si="344"/>
        <v>46208.5231</v>
      </c>
      <c r="H441" s="2" t="str">
        <f t="shared" si="16"/>
        <v>244.1959483</v>
      </c>
      <c r="K441" s="2" t="str">
        <f t="shared" si="17"/>
        <v>4182.785769</v>
      </c>
      <c r="M441" s="2" t="str">
        <f t="shared" si="18"/>
        <v>165.7647872</v>
      </c>
      <c r="O441" s="2" t="str">
        <f t="shared" ref="O441:T441" si="345">O182*O182</f>
        <v>0</v>
      </c>
      <c r="P441" s="2" t="str">
        <f t="shared" si="345"/>
        <v>0</v>
      </c>
      <c r="Q441" s="2" t="str">
        <f t="shared" si="345"/>
        <v>0</v>
      </c>
      <c r="R441" s="2" t="str">
        <f t="shared" si="345"/>
        <v>46208.5231</v>
      </c>
      <c r="S441" s="2" t="str">
        <f t="shared" si="345"/>
        <v>244.1959483</v>
      </c>
      <c r="T441" s="2" t="str">
        <f t="shared" si="345"/>
        <v>39734.40553</v>
      </c>
    </row>
    <row r="442" ht="15.75" customHeight="1">
      <c r="A442" s="2">
        <v>165.0</v>
      </c>
      <c r="C442" s="2" t="str">
        <f t="shared" ref="C442:E442" si="346">C183*C183</f>
        <v>37897.34818</v>
      </c>
      <c r="D442" s="2" t="str">
        <f t="shared" si="346"/>
        <v>1783.276502</v>
      </c>
      <c r="E442" s="2" t="str">
        <f t="shared" si="346"/>
        <v>43459.24617</v>
      </c>
      <c r="H442" s="2" t="str">
        <f t="shared" si="16"/>
        <v>190.3406791</v>
      </c>
      <c r="K442" s="2" t="str">
        <f t="shared" si="17"/>
        <v>4350.399055</v>
      </c>
      <c r="M442" s="2" t="str">
        <f t="shared" si="18"/>
        <v>563.0510284</v>
      </c>
      <c r="O442" s="2" t="str">
        <f t="shared" ref="O442:T442" si="347">O183*O183</f>
        <v>0</v>
      </c>
      <c r="P442" s="2" t="str">
        <f t="shared" si="347"/>
        <v>0</v>
      </c>
      <c r="Q442" s="2" t="str">
        <f t="shared" si="347"/>
        <v>0</v>
      </c>
      <c r="R442" s="2" t="str">
        <f t="shared" si="347"/>
        <v>43459.24617</v>
      </c>
      <c r="S442" s="2" t="str">
        <f t="shared" si="347"/>
        <v>190.3406791</v>
      </c>
      <c r="T442" s="2" t="str">
        <f t="shared" si="347"/>
        <v>37897.34818</v>
      </c>
    </row>
    <row r="443" ht="15.75" customHeight="1">
      <c r="A443" s="2">
        <v>166.0</v>
      </c>
      <c r="C443" s="2" t="str">
        <f t="shared" ref="C443:E443" si="348">C184*C184</f>
        <v>36436.64916</v>
      </c>
      <c r="D443" s="2" t="str">
        <f t="shared" si="348"/>
        <v>1179.069943</v>
      </c>
      <c r="E443" s="2" t="str">
        <f t="shared" si="348"/>
        <v>40743.57382</v>
      </c>
      <c r="H443" s="2" t="str">
        <f t="shared" si="16"/>
        <v>120.2643813</v>
      </c>
      <c r="K443" s="2" t="str">
        <f t="shared" si="17"/>
        <v>4515.963594</v>
      </c>
      <c r="M443" s="2" t="str">
        <f t="shared" si="18"/>
        <v>1079.998569</v>
      </c>
      <c r="O443" s="2" t="str">
        <f t="shared" ref="O443:T443" si="349">O184*O184</f>
        <v>0</v>
      </c>
      <c r="P443" s="2" t="str">
        <f t="shared" si="349"/>
        <v>0</v>
      </c>
      <c r="Q443" s="2" t="str">
        <f t="shared" si="349"/>
        <v>0</v>
      </c>
      <c r="R443" s="2" t="str">
        <f t="shared" si="349"/>
        <v>40743.57382</v>
      </c>
      <c r="S443" s="2" t="str">
        <f t="shared" si="349"/>
        <v>120.2643813</v>
      </c>
      <c r="T443" s="2" t="str">
        <f t="shared" si="349"/>
        <v>36436.64916</v>
      </c>
    </row>
    <row r="444" ht="15.75" customHeight="1">
      <c r="A444" s="2">
        <v>167.0</v>
      </c>
      <c r="C444" s="2" t="str">
        <f t="shared" ref="C444:E444" si="350">C185*C185</f>
        <v>35256.90701</v>
      </c>
      <c r="D444" s="2" t="str">
        <f t="shared" si="350"/>
        <v>828.6750287</v>
      </c>
      <c r="E444" s="2" t="str">
        <f t="shared" si="350"/>
        <v>38068.04833</v>
      </c>
      <c r="H444" s="2" t="str">
        <f t="shared" si="16"/>
        <v>53.9067594</v>
      </c>
      <c r="K444" s="2" t="str">
        <f t="shared" si="17"/>
        <v>4679.080526</v>
      </c>
      <c r="M444" s="2" t="str">
        <f t="shared" si="18"/>
        <v>1569.513719</v>
      </c>
      <c r="O444" s="2" t="str">
        <f t="shared" ref="O444:T444" si="351">O185*O185</f>
        <v>0</v>
      </c>
      <c r="P444" s="2" t="str">
        <f t="shared" si="351"/>
        <v>0</v>
      </c>
      <c r="Q444" s="2" t="str">
        <f t="shared" si="351"/>
        <v>0</v>
      </c>
      <c r="R444" s="2" t="str">
        <f t="shared" si="351"/>
        <v>38068.04833</v>
      </c>
      <c r="S444" s="2" t="str">
        <f t="shared" si="351"/>
        <v>53.9067594</v>
      </c>
      <c r="T444" s="2" t="str">
        <f t="shared" si="351"/>
        <v>35256.90701</v>
      </c>
    </row>
    <row r="445" ht="15.75" customHeight="1">
      <c r="A445" s="2">
        <v>168.0</v>
      </c>
      <c r="C445" s="2" t="str">
        <f t="shared" ref="C445:E445" si="352">C186*C186</f>
        <v>34249.78879</v>
      </c>
      <c r="D445" s="2" t="str">
        <f t="shared" si="352"/>
        <v>679.3745391</v>
      </c>
      <c r="E445" s="2" t="str">
        <f t="shared" si="352"/>
        <v>35439.11529</v>
      </c>
      <c r="H445" s="2" t="str">
        <f t="shared" si="16"/>
        <v>10.14939567</v>
      </c>
      <c r="K445" s="2" t="str">
        <f t="shared" si="17"/>
        <v>4839.356889</v>
      </c>
      <c r="M445" s="2" t="str">
        <f t="shared" si="18"/>
        <v>1892.308477</v>
      </c>
      <c r="O445" s="2" t="str">
        <f t="shared" ref="O445:T445" si="353">O186*O186</f>
        <v>0</v>
      </c>
      <c r="P445" s="2" t="str">
        <f t="shared" si="353"/>
        <v>0</v>
      </c>
      <c r="Q445" s="2" t="str">
        <f t="shared" si="353"/>
        <v>0</v>
      </c>
      <c r="R445" s="2" t="str">
        <f t="shared" si="353"/>
        <v>35439.11529</v>
      </c>
      <c r="S445" s="2" t="str">
        <f t="shared" si="353"/>
        <v>10.14939567</v>
      </c>
      <c r="T445" s="2" t="str">
        <f t="shared" si="353"/>
        <v>34249.78879</v>
      </c>
    </row>
    <row r="446" ht="15.75" customHeight="1">
      <c r="A446" s="2">
        <v>169.0</v>
      </c>
      <c r="C446" s="2" t="str">
        <f t="shared" ref="C446:E446" si="354">C187*C187</f>
        <v>33300.10047</v>
      </c>
      <c r="D446" s="2" t="str">
        <f t="shared" si="354"/>
        <v>699.7368476</v>
      </c>
      <c r="E446" s="2" t="str">
        <f t="shared" si="354"/>
        <v>32863.10801</v>
      </c>
      <c r="H446" s="2" t="str">
        <f t="shared" si="16"/>
        <v>1.443132005</v>
      </c>
      <c r="K446" s="2" t="str">
        <f t="shared" si="17"/>
        <v>4996.406563</v>
      </c>
      <c r="M446" s="2" t="str">
        <f t="shared" si="18"/>
        <v>1956.533924</v>
      </c>
      <c r="O446" s="2" t="str">
        <f t="shared" ref="O446:T446" si="355">O187*O187</f>
        <v>0</v>
      </c>
      <c r="P446" s="2" t="str">
        <f t="shared" si="355"/>
        <v>0</v>
      </c>
      <c r="Q446" s="2" t="str">
        <f t="shared" si="355"/>
        <v>0</v>
      </c>
      <c r="R446" s="2" t="str">
        <f t="shared" si="355"/>
        <v>32863.10801</v>
      </c>
      <c r="S446" s="2" t="str">
        <f t="shared" si="355"/>
        <v>1.443132005</v>
      </c>
      <c r="T446" s="2" t="str">
        <f t="shared" si="355"/>
        <v>33300.10047</v>
      </c>
    </row>
    <row r="447" ht="15.75" customHeight="1">
      <c r="A447" s="2">
        <v>170.0</v>
      </c>
      <c r="C447" s="2" t="str">
        <f t="shared" ref="C447:E447" si="356">C188*C188</f>
        <v>32293.19999</v>
      </c>
      <c r="D447" s="2" t="str">
        <f t="shared" si="356"/>
        <v>900.135204</v>
      </c>
      <c r="E447" s="2" t="str">
        <f t="shared" si="356"/>
        <v>30346.23233</v>
      </c>
      <c r="H447" s="2" t="str">
        <f t="shared" si="16"/>
        <v>30.26527288</v>
      </c>
      <c r="K447" s="2" t="str">
        <f t="shared" si="17"/>
        <v>5149.851202</v>
      </c>
      <c r="M447" s="2" t="str">
        <f t="shared" si="18"/>
        <v>1743.915174</v>
      </c>
      <c r="O447" s="2" t="str">
        <f t="shared" ref="O447:T447" si="357">O188*O188</f>
        <v>0</v>
      </c>
      <c r="P447" s="2" t="str">
        <f t="shared" si="357"/>
        <v>0</v>
      </c>
      <c r="Q447" s="2" t="str">
        <f t="shared" si="357"/>
        <v>0</v>
      </c>
      <c r="R447" s="2" t="str">
        <f t="shared" si="357"/>
        <v>30346.23233</v>
      </c>
      <c r="S447" s="2" t="str">
        <f t="shared" si="357"/>
        <v>30.26527288</v>
      </c>
      <c r="T447" s="2" t="str">
        <f t="shared" si="357"/>
        <v>32293.19999</v>
      </c>
    </row>
    <row r="448" ht="15.75" customHeight="1">
      <c r="A448" s="2">
        <v>171.0</v>
      </c>
      <c r="C448" s="2" t="str">
        <f t="shared" ref="C448:E448" si="358">C189*C189</f>
        <v>31123.85028</v>
      </c>
      <c r="D448" s="2" t="str">
        <f t="shared" si="358"/>
        <v>1334.746184</v>
      </c>
      <c r="E448" s="2" t="str">
        <f t="shared" si="358"/>
        <v>27894.55163</v>
      </c>
      <c r="H448" s="2" t="str">
        <f t="shared" si="16"/>
        <v>88.41468621</v>
      </c>
      <c r="K448" s="2" t="str">
        <f t="shared" si="17"/>
        <v>5299.321142</v>
      </c>
      <c r="M448" s="2" t="str">
        <f t="shared" si="18"/>
        <v>1314.951357</v>
      </c>
      <c r="O448" s="2" t="str">
        <f t="shared" ref="O448:T448" si="359">O189*O189</f>
        <v>0</v>
      </c>
      <c r="P448" s="2" t="str">
        <f t="shared" si="359"/>
        <v>0</v>
      </c>
      <c r="Q448" s="2" t="str">
        <f t="shared" si="359"/>
        <v>0</v>
      </c>
      <c r="R448" s="2" t="str">
        <f t="shared" si="359"/>
        <v>27894.55163</v>
      </c>
      <c r="S448" s="2" t="str">
        <f t="shared" si="359"/>
        <v>88.41468621</v>
      </c>
      <c r="T448" s="2" t="str">
        <f t="shared" si="359"/>
        <v>31123.85028</v>
      </c>
    </row>
    <row r="449" ht="15.75" customHeight="1">
      <c r="A449" s="2">
        <v>172.0</v>
      </c>
      <c r="C449" s="2" t="str">
        <f t="shared" ref="C449:E449" si="360">C190*C190</f>
        <v>29705.95121</v>
      </c>
      <c r="D449" s="2" t="str">
        <f t="shared" si="360"/>
        <v>2083.865597</v>
      </c>
      <c r="E449" s="2" t="str">
        <f t="shared" si="360"/>
        <v>25513.97221</v>
      </c>
      <c r="H449" s="2" t="str">
        <f t="shared" si="16"/>
        <v>159.3453763</v>
      </c>
      <c r="K449" s="2" t="str">
        <f t="shared" si="17"/>
        <v>5444.4563</v>
      </c>
      <c r="M449" s="2" t="str">
        <f t="shared" si="18"/>
        <v>791.7010296</v>
      </c>
      <c r="O449" s="2" t="str">
        <f t="shared" ref="O449:T449" si="361">O190*O190</f>
        <v>0</v>
      </c>
      <c r="P449" s="2" t="str">
        <f t="shared" si="361"/>
        <v>0</v>
      </c>
      <c r="Q449" s="2" t="str">
        <f t="shared" si="361"/>
        <v>0</v>
      </c>
      <c r="R449" s="2" t="str">
        <f t="shared" si="361"/>
        <v>25513.97221</v>
      </c>
      <c r="S449" s="2" t="str">
        <f t="shared" si="361"/>
        <v>159.3453763</v>
      </c>
      <c r="T449" s="2" t="str">
        <f t="shared" si="361"/>
        <v>29705.95121</v>
      </c>
    </row>
    <row r="450" ht="15.75" customHeight="1">
      <c r="A450" s="2">
        <v>173.0</v>
      </c>
      <c r="C450" s="2" t="str">
        <f t="shared" ref="C450:E450" si="362">C191*C191</f>
        <v>27981.93593</v>
      </c>
      <c r="D450" s="2" t="str">
        <f t="shared" si="362"/>
        <v>3221.539559</v>
      </c>
      <c r="E450" s="2" t="str">
        <f t="shared" si="362"/>
        <v>23210.22909</v>
      </c>
      <c r="H450" s="2" t="str">
        <f t="shared" si="16"/>
        <v>222.8745273</v>
      </c>
      <c r="K450" s="2" t="str">
        <f t="shared" si="17"/>
        <v>5584.907031</v>
      </c>
      <c r="M450" s="2" t="str">
        <f t="shared" si="18"/>
        <v>323.0512947</v>
      </c>
      <c r="O450" s="2" t="str">
        <f t="shared" ref="O450:T450" si="363">O191*O191</f>
        <v>0</v>
      </c>
      <c r="P450" s="2" t="str">
        <f t="shared" si="363"/>
        <v>0</v>
      </c>
      <c r="Q450" s="2" t="str">
        <f t="shared" si="363"/>
        <v>0</v>
      </c>
      <c r="R450" s="2" t="str">
        <f t="shared" si="363"/>
        <v>23210.22909</v>
      </c>
      <c r="S450" s="2" t="str">
        <f t="shared" si="363"/>
        <v>222.8745273</v>
      </c>
      <c r="T450" s="2" t="str">
        <f t="shared" si="363"/>
        <v>27981.93593</v>
      </c>
    </row>
    <row r="451" ht="15.75" customHeight="1">
      <c r="A451" s="2">
        <v>174.0</v>
      </c>
      <c r="C451" s="2" t="str">
        <f t="shared" ref="C451:E451" si="364">C192*C192</f>
        <v>25930.19476</v>
      </c>
      <c r="D451" s="2" t="str">
        <f t="shared" si="364"/>
        <v>4778.262026</v>
      </c>
      <c r="E451" s="2" t="str">
        <f t="shared" si="364"/>
        <v>20988.87221</v>
      </c>
      <c r="H451" s="2" t="str">
        <f t="shared" si="16"/>
        <v>260.9253781</v>
      </c>
      <c r="K451" s="2" t="str">
        <f t="shared" si="17"/>
        <v>5720.334977</v>
      </c>
      <c r="M451" s="2" t="str">
        <f t="shared" si="18"/>
        <v>42.35305087</v>
      </c>
      <c r="O451" s="2" t="str">
        <f t="shared" ref="O451:T451" si="365">O192*O192</f>
        <v>0</v>
      </c>
      <c r="P451" s="2" t="str">
        <f t="shared" si="365"/>
        <v>0</v>
      </c>
      <c r="Q451" s="2" t="str">
        <f t="shared" si="365"/>
        <v>0</v>
      </c>
      <c r="R451" s="2" t="str">
        <f t="shared" si="365"/>
        <v>20988.87221</v>
      </c>
      <c r="S451" s="2" t="str">
        <f t="shared" si="365"/>
        <v>260.9253781</v>
      </c>
      <c r="T451" s="2" t="str">
        <f t="shared" si="365"/>
        <v>25930.19476</v>
      </c>
    </row>
    <row r="452" ht="15.75" customHeight="1">
      <c r="A452" s="2">
        <v>175.0</v>
      </c>
      <c r="C452" s="2" t="str">
        <f t="shared" ref="C452:E452" si="366">C193*C193</f>
        <v>23568.86757</v>
      </c>
      <c r="D452" s="2" t="str">
        <f t="shared" si="366"/>
        <v>6710.438599</v>
      </c>
      <c r="E452" s="2" t="str">
        <f t="shared" si="366"/>
        <v>18855.253</v>
      </c>
      <c r="H452" s="2" t="str">
        <f t="shared" si="16"/>
        <v>262.6708338</v>
      </c>
      <c r="K452" s="2" t="str">
        <f t="shared" si="17"/>
        <v>5850.41388</v>
      </c>
      <c r="M452" s="2" t="str">
        <f t="shared" si="18"/>
        <v>29.47695667</v>
      </c>
      <c r="O452" s="2" t="str">
        <f t="shared" ref="O452:T452" si="367">O193*O193</f>
        <v>0</v>
      </c>
      <c r="P452" s="2" t="str">
        <f t="shared" si="367"/>
        <v>0</v>
      </c>
      <c r="Q452" s="2" t="str">
        <f t="shared" si="367"/>
        <v>0</v>
      </c>
      <c r="R452" s="2" t="str">
        <f t="shared" si="367"/>
        <v>18855.253</v>
      </c>
      <c r="S452" s="2" t="str">
        <f t="shared" si="367"/>
        <v>262.6708338</v>
      </c>
      <c r="T452" s="2" t="str">
        <f t="shared" si="367"/>
        <v>23568.86757</v>
      </c>
    </row>
    <row r="453" ht="15.75" customHeight="1">
      <c r="A453" s="2">
        <v>176.0</v>
      </c>
      <c r="C453" s="2" t="str">
        <f t="shared" ref="C453:E453" si="368">C194*C194</f>
        <v>20954.7833</v>
      </c>
      <c r="D453" s="2" t="str">
        <f t="shared" si="368"/>
        <v>8886.86065</v>
      </c>
      <c r="E453" s="2" t="str">
        <f t="shared" si="368"/>
        <v>16814.51154</v>
      </c>
      <c r="H453" s="2" t="str">
        <f t="shared" si="16"/>
        <v>227.6142375</v>
      </c>
      <c r="K453" s="2" t="str">
        <f t="shared" si="17"/>
        <v>5974.830369</v>
      </c>
      <c r="M453" s="2" t="str">
        <f t="shared" si="18"/>
        <v>288.0868118</v>
      </c>
      <c r="O453" s="2" t="str">
        <f t="shared" ref="O453:T453" si="369">O194*O194</f>
        <v>0</v>
      </c>
      <c r="P453" s="2" t="str">
        <f t="shared" si="369"/>
        <v>0</v>
      </c>
      <c r="Q453" s="2" t="str">
        <f t="shared" si="369"/>
        <v>0</v>
      </c>
      <c r="R453" s="2" t="str">
        <f t="shared" si="369"/>
        <v>16814.51154</v>
      </c>
      <c r="S453" s="2" t="str">
        <f t="shared" si="369"/>
        <v>227.6142375</v>
      </c>
      <c r="T453" s="2" t="str">
        <f t="shared" si="369"/>
        <v>20954.7833</v>
      </c>
    </row>
    <row r="454" ht="15.75" customHeight="1">
      <c r="A454" s="2">
        <v>177.0</v>
      </c>
      <c r="C454" s="2" t="str">
        <f t="shared" ref="C454:E454" si="370">C195*C195</f>
        <v>18177.15126</v>
      </c>
      <c r="D454" s="2" t="str">
        <f t="shared" si="370"/>
        <v>11097.94834</v>
      </c>
      <c r="E454" s="2" t="str">
        <f t="shared" si="370"/>
        <v>14871.56415</v>
      </c>
      <c r="H454" s="2" t="str">
        <f t="shared" si="16"/>
        <v>165.7306907</v>
      </c>
      <c r="K454" s="2" t="str">
        <f t="shared" si="17"/>
        <v>6093.284714</v>
      </c>
      <c r="M454" s="2" t="str">
        <f t="shared" si="18"/>
        <v>744.5970491</v>
      </c>
      <c r="O454" s="2" t="str">
        <f t="shared" ref="O454:T454" si="371">O195*O195</f>
        <v>0</v>
      </c>
      <c r="P454" s="2" t="str">
        <f t="shared" si="371"/>
        <v>0</v>
      </c>
      <c r="Q454" s="2" t="str">
        <f t="shared" si="371"/>
        <v>0</v>
      </c>
      <c r="R454" s="2" t="str">
        <f t="shared" si="371"/>
        <v>14871.56415</v>
      </c>
      <c r="S454" s="2" t="str">
        <f t="shared" si="371"/>
        <v>165.7306907</v>
      </c>
      <c r="T454" s="2" t="str">
        <f t="shared" si="371"/>
        <v>18177.15126</v>
      </c>
    </row>
    <row r="455" ht="15.75" customHeight="1">
      <c r="A455" s="2">
        <v>178.0</v>
      </c>
      <c r="C455" s="2" t="str">
        <f t="shared" ref="C455:E455" si="372">C196*C196</f>
        <v>15346.63483</v>
      </c>
      <c r="D455" s="2" t="str">
        <f t="shared" si="372"/>
        <v>13087.25161</v>
      </c>
      <c r="E455" s="2" t="str">
        <f t="shared" si="372"/>
        <v>13031.09156</v>
      </c>
      <c r="H455" s="2" t="str">
        <f t="shared" si="16"/>
        <v>94.6287097</v>
      </c>
      <c r="K455" s="2" t="str">
        <f t="shared" si="17"/>
        <v>6205.491548</v>
      </c>
      <c r="M455" s="2" t="str">
        <f t="shared" si="18"/>
        <v>1269.110977</v>
      </c>
      <c r="O455" s="2" t="str">
        <f t="shared" ref="O455:T455" si="373">O196*O196</f>
        <v>0</v>
      </c>
      <c r="P455" s="2" t="str">
        <f t="shared" si="373"/>
        <v>0</v>
      </c>
      <c r="Q455" s="2" t="str">
        <f t="shared" si="373"/>
        <v>0</v>
      </c>
      <c r="R455" s="2" t="str">
        <f t="shared" si="373"/>
        <v>13031.09156</v>
      </c>
      <c r="S455" s="2" t="str">
        <f t="shared" si="373"/>
        <v>94.6287097</v>
      </c>
      <c r="T455" s="2" t="str">
        <f t="shared" si="373"/>
        <v>15346.63483</v>
      </c>
    </row>
    <row r="456" ht="15.75" customHeight="1">
      <c r="A456" s="2">
        <v>179.0</v>
      </c>
      <c r="C456" s="2" t="str">
        <f t="shared" ref="C456:E456" si="374">C197*C197</f>
        <v>12581.41116</v>
      </c>
      <c r="D456" s="2" t="str">
        <f t="shared" si="374"/>
        <v>14598.409</v>
      </c>
      <c r="E456" s="2" t="str">
        <f t="shared" si="374"/>
        <v>11297.52763</v>
      </c>
      <c r="H456" s="2" t="str">
        <f t="shared" si="16"/>
        <v>34.53984995</v>
      </c>
      <c r="K456" s="2" t="str">
        <f t="shared" si="17"/>
        <v>6311.180554</v>
      </c>
      <c r="M456" s="2" t="str">
        <f t="shared" si="18"/>
        <v>1712.381943</v>
      </c>
      <c r="O456" s="2" t="str">
        <f t="shared" ref="O456:T456" si="375">O197*O197</f>
        <v>0</v>
      </c>
      <c r="P456" s="2" t="str">
        <f t="shared" si="375"/>
        <v>0</v>
      </c>
      <c r="Q456" s="2" t="str">
        <f t="shared" si="375"/>
        <v>0</v>
      </c>
      <c r="R456" s="2" t="str">
        <f t="shared" si="375"/>
        <v>11297.52763</v>
      </c>
      <c r="S456" s="2" t="str">
        <f t="shared" si="375"/>
        <v>34.53984995</v>
      </c>
      <c r="T456" s="2" t="str">
        <f t="shared" si="375"/>
        <v>12581.41116</v>
      </c>
    </row>
    <row r="457" ht="15.75" customHeight="1">
      <c r="A457" s="2">
        <v>180.0</v>
      </c>
      <c r="C457" s="2" t="str">
        <f t="shared" ref="C457:E457" si="376">C198*C198</f>
        <v>9992.489108</v>
      </c>
      <c r="D457" s="2" t="str">
        <f t="shared" si="376"/>
        <v>15426.23902</v>
      </c>
      <c r="E457" s="2" t="str">
        <f t="shared" si="376"/>
        <v>9675.048674</v>
      </c>
      <c r="H457" s="2" t="str">
        <f t="shared" si="16"/>
        <v>2.561962613</v>
      </c>
      <c r="K457" s="2" t="str">
        <f t="shared" si="17"/>
        <v>6410.097119</v>
      </c>
      <c r="M457" s="2" t="str">
        <f t="shared" si="18"/>
        <v>1948.280396</v>
      </c>
      <c r="O457" s="2" t="str">
        <f t="shared" ref="O457:T457" si="377">O198*O198</f>
        <v>0</v>
      </c>
      <c r="P457" s="2" t="str">
        <f t="shared" si="377"/>
        <v>0</v>
      </c>
      <c r="Q457" s="2" t="str">
        <f t="shared" si="377"/>
        <v>0</v>
      </c>
      <c r="R457" s="2" t="str">
        <f t="shared" si="377"/>
        <v>9675.048674</v>
      </c>
      <c r="S457" s="2" t="str">
        <f t="shared" si="377"/>
        <v>2.561962613</v>
      </c>
      <c r="T457" s="2" t="str">
        <f t="shared" si="377"/>
        <v>9992.489108</v>
      </c>
    </row>
    <row r="458" ht="15.75" customHeight="1">
      <c r="A458" s="2">
        <v>181.0</v>
      </c>
      <c r="C458" s="2" t="str">
        <f t="shared" ref="C458:E458" si="378">C199*C199</f>
        <v>7670.742773</v>
      </c>
      <c r="D458" s="2" t="str">
        <f t="shared" si="378"/>
        <v>15459.17225</v>
      </c>
      <c r="E458" s="2" t="str">
        <f t="shared" si="378"/>
        <v>8167.563381</v>
      </c>
      <c r="H458" s="2" t="str">
        <f t="shared" si="16"/>
        <v>7.794124642</v>
      </c>
      <c r="K458" s="2" t="str">
        <f t="shared" si="17"/>
        <v>6502.002944</v>
      </c>
      <c r="M458" s="2" t="str">
        <f t="shared" si="18"/>
        <v>1909.683133</v>
      </c>
      <c r="O458" s="2" t="str">
        <f t="shared" ref="O458:T458" si="379">O199*O199</f>
        <v>0</v>
      </c>
      <c r="P458" s="2" t="str">
        <f t="shared" si="379"/>
        <v>0</v>
      </c>
      <c r="Q458" s="2" t="str">
        <f t="shared" si="379"/>
        <v>0</v>
      </c>
      <c r="R458" s="2" t="str">
        <f t="shared" si="379"/>
        <v>8167.563381</v>
      </c>
      <c r="S458" s="2" t="str">
        <f t="shared" si="379"/>
        <v>7.794124642</v>
      </c>
      <c r="T458" s="2" t="str">
        <f t="shared" si="379"/>
        <v>7670.742773</v>
      </c>
    </row>
    <row r="459" ht="15.75" customHeight="1">
      <c r="A459" s="2">
        <v>182.0</v>
      </c>
      <c r="C459" s="2" t="str">
        <f t="shared" ref="C459:E459" si="380">C200*C200</f>
        <v>5677.763602</v>
      </c>
      <c r="D459" s="2" t="str">
        <f t="shared" si="380"/>
        <v>14702.26339</v>
      </c>
      <c r="E459" s="2" t="str">
        <f t="shared" si="380"/>
        <v>6778.703416</v>
      </c>
      <c r="H459" s="2" t="str">
        <f t="shared" si="16"/>
        <v>48.74756211</v>
      </c>
      <c r="K459" s="2" t="str">
        <f t="shared" si="17"/>
        <v>6586.676619</v>
      </c>
      <c r="M459" s="2" t="str">
        <f t="shared" si="18"/>
        <v>1607.572727</v>
      </c>
      <c r="O459" s="2" t="str">
        <f t="shared" ref="O459:T459" si="381">O200*O200</f>
        <v>0</v>
      </c>
      <c r="P459" s="2" t="str">
        <f t="shared" si="381"/>
        <v>0</v>
      </c>
      <c r="Q459" s="2" t="str">
        <f t="shared" si="381"/>
        <v>0</v>
      </c>
      <c r="R459" s="2" t="str">
        <f t="shared" si="381"/>
        <v>6778.703416</v>
      </c>
      <c r="S459" s="2" t="str">
        <f t="shared" si="381"/>
        <v>48.74756211</v>
      </c>
      <c r="T459" s="2" t="str">
        <f t="shared" si="381"/>
        <v>5677.763602</v>
      </c>
    </row>
    <row r="460" ht="15.75" customHeight="1">
      <c r="A460" s="2">
        <v>183.0</v>
      </c>
      <c r="C460" s="2" t="str">
        <f t="shared" ref="C460:E460" si="382">C201*C201</f>
        <v>4041.822423</v>
      </c>
      <c r="D460" s="2" t="str">
        <f t="shared" si="382"/>
        <v>13275.00537</v>
      </c>
      <c r="E460" s="2" t="str">
        <f t="shared" si="382"/>
        <v>5511.814664</v>
      </c>
      <c r="H460" s="2" t="str">
        <f t="shared" si="16"/>
        <v>113.7692701</v>
      </c>
      <c r="K460" s="2" t="str">
        <f t="shared" si="17"/>
        <v>6663.91416</v>
      </c>
      <c r="M460" s="2" t="str">
        <f t="shared" si="18"/>
        <v>1127.912513</v>
      </c>
      <c r="O460" s="2" t="str">
        <f t="shared" ref="O460:T460" si="383">O201*O201</f>
        <v>0</v>
      </c>
      <c r="P460" s="2" t="str">
        <f t="shared" si="383"/>
        <v>0</v>
      </c>
      <c r="Q460" s="2" t="str">
        <f t="shared" si="383"/>
        <v>0</v>
      </c>
      <c r="R460" s="2" t="str">
        <f t="shared" si="383"/>
        <v>5511.814664</v>
      </c>
      <c r="S460" s="2" t="str">
        <f t="shared" si="383"/>
        <v>113.7692701</v>
      </c>
      <c r="T460" s="2" t="str">
        <f t="shared" si="383"/>
        <v>4041.822423</v>
      </c>
    </row>
    <row r="461" ht="15.75" customHeight="1">
      <c r="A461" s="2">
        <v>184.0</v>
      </c>
      <c r="C461" s="2" t="str">
        <f t="shared" ref="C461:E461" si="384">C202*C202</f>
        <v>2759.164432</v>
      </c>
      <c r="D461" s="2" t="str">
        <f t="shared" si="384"/>
        <v>11384.72727</v>
      </c>
      <c r="E461" s="2" t="str">
        <f t="shared" si="384"/>
        <v>4369.949171</v>
      </c>
      <c r="H461" s="2" t="str">
        <f t="shared" si="16"/>
        <v>184.357791</v>
      </c>
      <c r="K461" s="2" t="str">
        <f t="shared" si="17"/>
        <v>6733.529492</v>
      </c>
      <c r="M461" s="2" t="str">
        <f t="shared" si="18"/>
        <v>607.186341</v>
      </c>
      <c r="O461" s="2" t="str">
        <f t="shared" ref="O461:T461" si="385">O202*O202</f>
        <v>0</v>
      </c>
      <c r="P461" s="2" t="str">
        <f t="shared" si="385"/>
        <v>0</v>
      </c>
      <c r="Q461" s="2" t="str">
        <f t="shared" si="385"/>
        <v>0</v>
      </c>
      <c r="R461" s="2" t="str">
        <f t="shared" si="385"/>
        <v>4369.949171</v>
      </c>
      <c r="S461" s="2" t="str">
        <f t="shared" si="385"/>
        <v>184.357791</v>
      </c>
      <c r="T461" s="2" t="str">
        <f t="shared" si="385"/>
        <v>2759.164432</v>
      </c>
    </row>
    <row r="462" ht="15.75" customHeight="1">
      <c r="A462" s="2">
        <v>185.0</v>
      </c>
      <c r="C462" s="2" t="str">
        <f t="shared" ref="C462:E462" si="386">C203*C203</f>
        <v>1799.79881</v>
      </c>
      <c r="D462" s="2" t="str">
        <f t="shared" si="386"/>
        <v>9282.67461</v>
      </c>
      <c r="E462" s="2" t="str">
        <f t="shared" si="386"/>
        <v>3355.857791</v>
      </c>
      <c r="H462" s="2" t="str">
        <f t="shared" si="16"/>
        <v>240.4276709</v>
      </c>
      <c r="K462" s="2" t="str">
        <f t="shared" si="17"/>
        <v>6795.354908</v>
      </c>
      <c r="M462" s="2" t="str">
        <f t="shared" si="18"/>
        <v>193.5630844</v>
      </c>
      <c r="O462" s="2" t="str">
        <f t="shared" ref="O462:T462" si="387">O203*O203</f>
        <v>0</v>
      </c>
      <c r="P462" s="2" t="str">
        <f t="shared" si="387"/>
        <v>0</v>
      </c>
      <c r="Q462" s="2" t="str">
        <f t="shared" si="387"/>
        <v>0</v>
      </c>
      <c r="R462" s="2" t="str">
        <f t="shared" si="387"/>
        <v>3355.857791</v>
      </c>
      <c r="S462" s="2" t="str">
        <f t="shared" si="387"/>
        <v>240.4276709</v>
      </c>
      <c r="T462" s="2" t="str">
        <f t="shared" si="387"/>
        <v>1799.79881</v>
      </c>
    </row>
    <row r="463" ht="15.75" customHeight="1">
      <c r="A463" s="2">
        <v>186.0</v>
      </c>
      <c r="C463" s="2" t="str">
        <f t="shared" ref="C463:E463" si="388">C204*C204</f>
        <v>1116.146898</v>
      </c>
      <c r="D463" s="2" t="str">
        <f t="shared" si="388"/>
        <v>7214.198476</v>
      </c>
      <c r="E463" s="2" t="str">
        <f t="shared" si="388"/>
        <v>2471.98356</v>
      </c>
      <c r="H463" s="2" t="str">
        <f t="shared" si="16"/>
        <v>266.0246302</v>
      </c>
      <c r="K463" s="2" t="str">
        <f t="shared" si="17"/>
        <v>6849.241464</v>
      </c>
      <c r="M463" s="2" t="str">
        <f t="shared" si="18"/>
        <v>4.736254211</v>
      </c>
      <c r="O463" s="2" t="str">
        <f t="shared" ref="O463:T463" si="389">O204*O204</f>
        <v>0</v>
      </c>
      <c r="P463" s="2" t="str">
        <f t="shared" si="389"/>
        <v>0</v>
      </c>
      <c r="Q463" s="2" t="str">
        <f t="shared" si="389"/>
        <v>0</v>
      </c>
      <c r="R463" s="2" t="str">
        <f t="shared" si="389"/>
        <v>2471.98356</v>
      </c>
      <c r="S463" s="2" t="str">
        <f t="shared" si="389"/>
        <v>266.0246302</v>
      </c>
      <c r="T463" s="2" t="str">
        <f t="shared" si="389"/>
        <v>1116.146898</v>
      </c>
    </row>
    <row r="464" ht="15.75" customHeight="1">
      <c r="A464" s="2">
        <v>187.0</v>
      </c>
      <c r="C464" s="2" t="str">
        <f t="shared" ref="C464:E464" si="390">C205*C205</f>
        <v>652.5586997</v>
      </c>
      <c r="D464" s="2" t="str">
        <f t="shared" si="390"/>
        <v>5375.634481</v>
      </c>
      <c r="E464" s="2" t="str">
        <f t="shared" si="390"/>
        <v>1720.455806</v>
      </c>
      <c r="H464" s="2" t="str">
        <f t="shared" si="16"/>
        <v>253.8652391</v>
      </c>
      <c r="K464" s="2" t="str">
        <f t="shared" si="17"/>
        <v>6895.059342</v>
      </c>
      <c r="M464" s="2" t="str">
        <f t="shared" si="18"/>
        <v>94.43516157</v>
      </c>
      <c r="O464" s="2" t="str">
        <f t="shared" ref="O464:T464" si="391">O205*O205</f>
        <v>0</v>
      </c>
      <c r="P464" s="2" t="str">
        <f t="shared" si="391"/>
        <v>0</v>
      </c>
      <c r="Q464" s="2" t="str">
        <f t="shared" si="391"/>
        <v>0</v>
      </c>
      <c r="R464" s="2" t="str">
        <f t="shared" si="391"/>
        <v>1720.455806</v>
      </c>
      <c r="S464" s="2" t="str">
        <f t="shared" si="391"/>
        <v>253.8652391</v>
      </c>
      <c r="T464" s="2" t="str">
        <f t="shared" si="391"/>
        <v>652.5586997</v>
      </c>
    </row>
    <row r="465" ht="15.75" customHeight="1">
      <c r="A465" s="2">
        <v>188.0</v>
      </c>
      <c r="C465" s="2" t="str">
        <f t="shared" ref="C465:E465" si="392">C206*C206</f>
        <v>353.854095</v>
      </c>
      <c r="D465" s="2" t="str">
        <f t="shared" si="392"/>
        <v>3888.147667</v>
      </c>
      <c r="E465" s="2" t="str">
        <f t="shared" si="392"/>
        <v>1103.085028</v>
      </c>
      <c r="H465" s="2" t="str">
        <f t="shared" si="16"/>
        <v>207.4093644</v>
      </c>
      <c r="K465" s="2" t="str">
        <f t="shared" si="17"/>
        <v>6932.698164</v>
      </c>
      <c r="M465" s="2" t="str">
        <f t="shared" si="18"/>
        <v>437.13663</v>
      </c>
      <c r="O465" s="2" t="str">
        <f t="shared" ref="O465:T465" si="393">O206*O206</f>
        <v>0</v>
      </c>
      <c r="P465" s="2" t="str">
        <f t="shared" si="393"/>
        <v>0</v>
      </c>
      <c r="Q465" s="2" t="str">
        <f t="shared" si="393"/>
        <v>0</v>
      </c>
      <c r="R465" s="2" t="str">
        <f t="shared" si="393"/>
        <v>1103.085028</v>
      </c>
      <c r="S465" s="2" t="str">
        <f t="shared" si="393"/>
        <v>207.4093644</v>
      </c>
      <c r="T465" s="2" t="str">
        <f t="shared" si="393"/>
        <v>353.854095</v>
      </c>
    </row>
    <row r="466" ht="15.75" customHeight="1">
      <c r="A466" s="2">
        <v>189.0</v>
      </c>
      <c r="C466" s="2" t="str">
        <f t="shared" ref="C466:E466" si="394">C207*C207</f>
        <v>171.6141591</v>
      </c>
      <c r="D466" s="2" t="str">
        <f t="shared" si="394"/>
        <v>2793.744039</v>
      </c>
      <c r="E466" s="2" t="str">
        <f t="shared" si="394"/>
        <v>621.3585238</v>
      </c>
      <c r="H466" s="2" t="str">
        <f t="shared" si="16"/>
        <v>139.8756899</v>
      </c>
      <c r="K466" s="2" t="str">
        <f t="shared" si="17"/>
        <v>6962.067255</v>
      </c>
      <c r="M466" s="2" t="str">
        <f t="shared" si="18"/>
        <v>935.327431</v>
      </c>
      <c r="O466" s="2" t="str">
        <f t="shared" ref="O466:T466" si="395">O207*O207</f>
        <v>0</v>
      </c>
      <c r="P466" s="2" t="str">
        <f t="shared" si="395"/>
        <v>0</v>
      </c>
      <c r="Q466" s="2" t="str">
        <f t="shared" si="395"/>
        <v>0</v>
      </c>
      <c r="R466" s="2" t="str">
        <f t="shared" si="395"/>
        <v>621.3585238</v>
      </c>
      <c r="S466" s="2" t="str">
        <f t="shared" si="395"/>
        <v>139.8756899</v>
      </c>
      <c r="T466" s="2" t="str">
        <f t="shared" si="395"/>
        <v>171.6141591</v>
      </c>
    </row>
    <row r="467" ht="15.75" customHeight="1">
      <c r="A467" s="2">
        <v>190.0</v>
      </c>
      <c r="C467" s="2" t="str">
        <f t="shared" ref="C467:E467" si="396">C208*C208</f>
        <v>67.7514434</v>
      </c>
      <c r="D467" s="2" t="str">
        <f t="shared" si="396"/>
        <v>2072.267795</v>
      </c>
      <c r="E467" s="2" t="str">
        <f t="shared" si="396"/>
        <v>276.4368163</v>
      </c>
      <c r="H467" s="2" t="str">
        <f t="shared" si="16"/>
        <v>70.48043509</v>
      </c>
      <c r="K467" s="2" t="str">
        <f t="shared" si="17"/>
        <v>6983.09586</v>
      </c>
      <c r="M467" s="2" t="str">
        <f t="shared" si="18"/>
        <v>1447.250969</v>
      </c>
      <c r="O467" s="2" t="str">
        <f t="shared" ref="O467:T467" si="397">O208*O208</f>
        <v>0</v>
      </c>
      <c r="P467" s="2" t="str">
        <f t="shared" si="397"/>
        <v>0</v>
      </c>
      <c r="Q467" s="2" t="str">
        <f t="shared" si="397"/>
        <v>0</v>
      </c>
      <c r="R467" s="2" t="str">
        <f t="shared" si="397"/>
        <v>276.4368163</v>
      </c>
      <c r="S467" s="2" t="str">
        <f t="shared" si="397"/>
        <v>70.48043509</v>
      </c>
      <c r="T467" s="2" t="str">
        <f t="shared" si="397"/>
        <v>67.7514434</v>
      </c>
    </row>
    <row r="468" ht="15.75" customHeight="1">
      <c r="A468" s="2">
        <v>191.0</v>
      </c>
      <c r="C468" s="2" t="str">
        <f t="shared" ref="C468:E468" si="398">C209*C209</f>
        <v>15.6839604</v>
      </c>
      <c r="D468" s="2" t="str">
        <f t="shared" si="398"/>
        <v>1672.338567</v>
      </c>
      <c r="E468" s="2" t="str">
        <f t="shared" si="398"/>
        <v>69.15085169</v>
      </c>
      <c r="H468" s="2" t="str">
        <f t="shared" si="16"/>
        <v>18.96951867</v>
      </c>
      <c r="K468" s="2" t="str">
        <f t="shared" si="17"/>
        <v>6995.733322</v>
      </c>
      <c r="M468" s="2" t="str">
        <f t="shared" si="18"/>
        <v>1827.243098</v>
      </c>
      <c r="O468" s="2" t="str">
        <f t="shared" ref="O468:T468" si="399">O209*O209</f>
        <v>0</v>
      </c>
      <c r="P468" s="2" t="str">
        <f t="shared" si="399"/>
        <v>0</v>
      </c>
      <c r="Q468" s="2" t="str">
        <f t="shared" si="399"/>
        <v>0</v>
      </c>
      <c r="R468" s="2" t="str">
        <f t="shared" si="399"/>
        <v>69.15085169</v>
      </c>
      <c r="S468" s="2" t="str">
        <f t="shared" si="399"/>
        <v>18.96951867</v>
      </c>
      <c r="T468" s="2" t="str">
        <f t="shared" si="399"/>
        <v>15.6839604</v>
      </c>
    </row>
    <row r="469" ht="15.75" customHeight="1">
      <c r="A469" s="2">
        <v>192.0</v>
      </c>
      <c r="C469" s="2" t="str">
        <f t="shared" ref="C469:E469" si="400">C210*C210</f>
        <v>0</v>
      </c>
      <c r="D469" s="2" t="str">
        <f t="shared" si="400"/>
        <v>1545.496113</v>
      </c>
      <c r="E469" s="2" t="str">
        <f t="shared" si="400"/>
        <v>0</v>
      </c>
      <c r="H469" s="2" t="str">
        <f t="shared" si="16"/>
        <v>0</v>
      </c>
      <c r="K469" s="2" t="str">
        <f t="shared" si="17"/>
        <v>6999.949195</v>
      </c>
      <c r="M469" s="2" t="str">
        <f t="shared" si="18"/>
        <v>1967.1798</v>
      </c>
      <c r="O469" s="2" t="str">
        <f t="shared" ref="O469:T469" si="401">O210*O210</f>
        <v>0</v>
      </c>
      <c r="P469" s="2" t="str">
        <f t="shared" si="401"/>
        <v>0</v>
      </c>
      <c r="Q469" s="2" t="str">
        <f t="shared" si="401"/>
        <v>0</v>
      </c>
      <c r="R469" s="2" t="str">
        <f t="shared" si="401"/>
        <v>0</v>
      </c>
      <c r="S469" s="2" t="str">
        <f t="shared" si="401"/>
        <v>0</v>
      </c>
      <c r="T469" s="2" t="str">
        <f t="shared" si="401"/>
        <v>0</v>
      </c>
    </row>
    <row r="470" ht="15.75" customHeight="1">
      <c r="A470" s="2">
        <v>193.0</v>
      </c>
      <c r="C470" s="2" t="str">
        <f t="shared" ref="C470:E470" si="402">C211*C211</f>
        <v>15.6839604</v>
      </c>
      <c r="D470" s="2" t="str">
        <f t="shared" si="402"/>
        <v>1672.338567</v>
      </c>
      <c r="E470" s="2" t="str">
        <f t="shared" si="402"/>
        <v>69.15085169</v>
      </c>
      <c r="H470" s="2" t="str">
        <f t="shared" si="16"/>
        <v>18.96951867</v>
      </c>
      <c r="K470" s="2" t="str">
        <f t="shared" si="17"/>
        <v>6995.733322</v>
      </c>
      <c r="M470" s="2" t="str">
        <f t="shared" si="18"/>
        <v>1827.243098</v>
      </c>
      <c r="O470" s="2" t="str">
        <f t="shared" ref="O470:T470" si="403">O211*O211</f>
        <v>0</v>
      </c>
      <c r="P470" s="2" t="str">
        <f t="shared" si="403"/>
        <v>0</v>
      </c>
      <c r="Q470" s="2" t="str">
        <f t="shared" si="403"/>
        <v>0</v>
      </c>
      <c r="R470" s="2" t="str">
        <f t="shared" si="403"/>
        <v>69.15085169</v>
      </c>
      <c r="S470" s="2" t="str">
        <f t="shared" si="403"/>
        <v>18.96951867</v>
      </c>
      <c r="T470" s="2" t="str">
        <f t="shared" si="403"/>
        <v>15.6839604</v>
      </c>
    </row>
    <row r="471" ht="15.75" customHeight="1">
      <c r="A471" s="2">
        <v>194.0</v>
      </c>
      <c r="C471" s="2" t="str">
        <f t="shared" ref="C471:E471" si="404">C212*C212</f>
        <v>67.7514434</v>
      </c>
      <c r="D471" s="2" t="str">
        <f t="shared" si="404"/>
        <v>2072.267795</v>
      </c>
      <c r="E471" s="2" t="str">
        <f t="shared" si="404"/>
        <v>276.4368163</v>
      </c>
      <c r="H471" s="2" t="str">
        <f t="shared" si="16"/>
        <v>70.48043509</v>
      </c>
      <c r="K471" s="2" t="str">
        <f t="shared" si="17"/>
        <v>6983.09586</v>
      </c>
      <c r="M471" s="2" t="str">
        <f t="shared" si="18"/>
        <v>1447.250969</v>
      </c>
      <c r="O471" s="2" t="str">
        <f t="shared" ref="O471:T471" si="405">O212*O212</f>
        <v>0</v>
      </c>
      <c r="P471" s="2" t="str">
        <f t="shared" si="405"/>
        <v>0</v>
      </c>
      <c r="Q471" s="2" t="str">
        <f t="shared" si="405"/>
        <v>0</v>
      </c>
      <c r="R471" s="2" t="str">
        <f t="shared" si="405"/>
        <v>276.4368163</v>
      </c>
      <c r="S471" s="2" t="str">
        <f t="shared" si="405"/>
        <v>70.48043509</v>
      </c>
      <c r="T471" s="2" t="str">
        <f t="shared" si="405"/>
        <v>67.7514434</v>
      </c>
    </row>
    <row r="472" ht="15.75" customHeight="1">
      <c r="A472" s="2">
        <v>195.0</v>
      </c>
      <c r="C472" s="2" t="str">
        <f t="shared" ref="C472:E472" si="406">C213*C213</f>
        <v>171.6141591</v>
      </c>
      <c r="D472" s="2" t="str">
        <f t="shared" si="406"/>
        <v>2793.744039</v>
      </c>
      <c r="E472" s="2" t="str">
        <f t="shared" si="406"/>
        <v>621.3585238</v>
      </c>
      <c r="H472" s="2" t="str">
        <f t="shared" si="16"/>
        <v>139.8756899</v>
      </c>
      <c r="K472" s="2" t="str">
        <f t="shared" si="17"/>
        <v>6962.067255</v>
      </c>
      <c r="M472" s="2" t="str">
        <f t="shared" si="18"/>
        <v>935.327431</v>
      </c>
      <c r="O472" s="2" t="str">
        <f t="shared" ref="O472:T472" si="407">O213*O213</f>
        <v>0</v>
      </c>
      <c r="P472" s="2" t="str">
        <f t="shared" si="407"/>
        <v>0</v>
      </c>
      <c r="Q472" s="2" t="str">
        <f t="shared" si="407"/>
        <v>0</v>
      </c>
      <c r="R472" s="2" t="str">
        <f t="shared" si="407"/>
        <v>621.3585238</v>
      </c>
      <c r="S472" s="2" t="str">
        <f t="shared" si="407"/>
        <v>139.8756899</v>
      </c>
      <c r="T472" s="2" t="str">
        <f t="shared" si="407"/>
        <v>171.6141591</v>
      </c>
    </row>
    <row r="473" ht="15.75" customHeight="1">
      <c r="A473" s="2">
        <v>196.0</v>
      </c>
      <c r="C473" s="2" t="str">
        <f t="shared" ref="C473:E473" si="408">C214*C214</f>
        <v>353.854095</v>
      </c>
      <c r="D473" s="2" t="str">
        <f t="shared" si="408"/>
        <v>3888.147667</v>
      </c>
      <c r="E473" s="2" t="str">
        <f t="shared" si="408"/>
        <v>1103.085028</v>
      </c>
      <c r="H473" s="2" t="str">
        <f t="shared" si="16"/>
        <v>207.4093644</v>
      </c>
      <c r="K473" s="2" t="str">
        <f t="shared" si="17"/>
        <v>6932.698164</v>
      </c>
      <c r="M473" s="2" t="str">
        <f t="shared" si="18"/>
        <v>437.13663</v>
      </c>
      <c r="O473" s="2" t="str">
        <f t="shared" ref="O473:T473" si="409">O214*O214</f>
        <v>0</v>
      </c>
      <c r="P473" s="2" t="str">
        <f t="shared" si="409"/>
        <v>0</v>
      </c>
      <c r="Q473" s="2" t="str">
        <f t="shared" si="409"/>
        <v>0</v>
      </c>
      <c r="R473" s="2" t="str">
        <f t="shared" si="409"/>
        <v>1103.085028</v>
      </c>
      <c r="S473" s="2" t="str">
        <f t="shared" si="409"/>
        <v>207.4093644</v>
      </c>
      <c r="T473" s="2" t="str">
        <f t="shared" si="409"/>
        <v>353.854095</v>
      </c>
    </row>
    <row r="474" ht="15.75" customHeight="1">
      <c r="A474" s="2">
        <v>197.0</v>
      </c>
      <c r="C474" s="2" t="str">
        <f t="shared" ref="C474:E474" si="410">C215*C215</f>
        <v>652.5586997</v>
      </c>
      <c r="D474" s="2" t="str">
        <f t="shared" si="410"/>
        <v>5375.634481</v>
      </c>
      <c r="E474" s="2" t="str">
        <f t="shared" si="410"/>
        <v>1720.455806</v>
      </c>
      <c r="H474" s="2" t="str">
        <f t="shared" si="16"/>
        <v>253.8652391</v>
      </c>
      <c r="K474" s="2" t="str">
        <f t="shared" si="17"/>
        <v>6895.059342</v>
      </c>
      <c r="M474" s="2" t="str">
        <f t="shared" si="18"/>
        <v>94.43516157</v>
      </c>
      <c r="O474" s="2" t="str">
        <f t="shared" ref="O474:T474" si="411">O215*O215</f>
        <v>0</v>
      </c>
      <c r="P474" s="2" t="str">
        <f t="shared" si="411"/>
        <v>0</v>
      </c>
      <c r="Q474" s="2" t="str">
        <f t="shared" si="411"/>
        <v>0</v>
      </c>
      <c r="R474" s="2" t="str">
        <f t="shared" si="411"/>
        <v>1720.455806</v>
      </c>
      <c r="S474" s="2" t="str">
        <f t="shared" si="411"/>
        <v>253.8652391</v>
      </c>
      <c r="T474" s="2" t="str">
        <f t="shared" si="411"/>
        <v>652.5586997</v>
      </c>
    </row>
    <row r="475" ht="15.75" customHeight="1">
      <c r="A475" s="2">
        <v>198.0</v>
      </c>
      <c r="C475" s="2" t="str">
        <f t="shared" ref="C475:E475" si="412">C216*C216</f>
        <v>1116.146898</v>
      </c>
      <c r="D475" s="2" t="str">
        <f t="shared" si="412"/>
        <v>7214.198476</v>
      </c>
      <c r="E475" s="2" t="str">
        <f t="shared" si="412"/>
        <v>2471.98356</v>
      </c>
      <c r="H475" s="2" t="str">
        <f t="shared" si="16"/>
        <v>266.0246302</v>
      </c>
      <c r="K475" s="2" t="str">
        <f t="shared" si="17"/>
        <v>6849.241464</v>
      </c>
      <c r="M475" s="2" t="str">
        <f t="shared" si="18"/>
        <v>4.736254211</v>
      </c>
      <c r="O475" s="2" t="str">
        <f t="shared" ref="O475:T475" si="413">O216*O216</f>
        <v>0</v>
      </c>
      <c r="P475" s="2" t="str">
        <f t="shared" si="413"/>
        <v>0</v>
      </c>
      <c r="Q475" s="2" t="str">
        <f t="shared" si="413"/>
        <v>0</v>
      </c>
      <c r="R475" s="2" t="str">
        <f t="shared" si="413"/>
        <v>2471.98356</v>
      </c>
      <c r="S475" s="2" t="str">
        <f t="shared" si="413"/>
        <v>266.0246302</v>
      </c>
      <c r="T475" s="2" t="str">
        <f t="shared" si="413"/>
        <v>1116.146898</v>
      </c>
    </row>
    <row r="476" ht="15.75" customHeight="1">
      <c r="A476" s="2">
        <v>199.0</v>
      </c>
      <c r="C476" s="2" t="str">
        <f t="shared" ref="C476:E476" si="414">C217*C217</f>
        <v>1799.79881</v>
      </c>
      <c r="D476" s="2" t="str">
        <f t="shared" si="414"/>
        <v>9282.67461</v>
      </c>
      <c r="E476" s="2" t="str">
        <f t="shared" si="414"/>
        <v>3355.857791</v>
      </c>
      <c r="H476" s="2" t="str">
        <f t="shared" si="16"/>
        <v>240.4276709</v>
      </c>
      <c r="K476" s="2" t="str">
        <f t="shared" si="17"/>
        <v>6795.354908</v>
      </c>
      <c r="M476" s="2" t="str">
        <f t="shared" si="18"/>
        <v>193.5630844</v>
      </c>
      <c r="O476" s="2" t="str">
        <f t="shared" ref="O476:T476" si="415">O217*O217</f>
        <v>0</v>
      </c>
      <c r="P476" s="2" t="str">
        <f t="shared" si="415"/>
        <v>0</v>
      </c>
      <c r="Q476" s="2" t="str">
        <f t="shared" si="415"/>
        <v>0</v>
      </c>
      <c r="R476" s="2" t="str">
        <f t="shared" si="415"/>
        <v>3355.857791</v>
      </c>
      <c r="S476" s="2" t="str">
        <f t="shared" si="415"/>
        <v>240.4276709</v>
      </c>
      <c r="T476" s="2" t="str">
        <f t="shared" si="415"/>
        <v>1799.79881</v>
      </c>
    </row>
    <row r="477" ht="15.75" customHeight="1">
      <c r="A477" s="2">
        <v>200.0</v>
      </c>
      <c r="C477" s="2" t="str">
        <f t="shared" ref="C477:E477" si="416">C218*C218</f>
        <v>2759.164432</v>
      </c>
      <c r="D477" s="2" t="str">
        <f t="shared" si="416"/>
        <v>11384.72727</v>
      </c>
      <c r="E477" s="2" t="str">
        <f t="shared" si="416"/>
        <v>4369.949171</v>
      </c>
      <c r="H477" s="2" t="str">
        <f t="shared" si="16"/>
        <v>184.357791</v>
      </c>
      <c r="K477" s="2" t="str">
        <f t="shared" si="17"/>
        <v>6733.529492</v>
      </c>
      <c r="M477" s="2" t="str">
        <f t="shared" si="18"/>
        <v>607.186341</v>
      </c>
      <c r="O477" s="2" t="str">
        <f t="shared" ref="O477:T477" si="417">O218*O218</f>
        <v>0</v>
      </c>
      <c r="P477" s="2" t="str">
        <f t="shared" si="417"/>
        <v>0</v>
      </c>
      <c r="Q477" s="2" t="str">
        <f t="shared" si="417"/>
        <v>0</v>
      </c>
      <c r="R477" s="2" t="str">
        <f t="shared" si="417"/>
        <v>4369.949171</v>
      </c>
      <c r="S477" s="2" t="str">
        <f t="shared" si="417"/>
        <v>184.357791</v>
      </c>
      <c r="T477" s="2" t="str">
        <f t="shared" si="417"/>
        <v>2759.164432</v>
      </c>
    </row>
    <row r="478" ht="15.75" customHeight="1">
      <c r="A478" s="2">
        <v>201.0</v>
      </c>
      <c r="C478" s="2" t="str">
        <f t="shared" ref="C478:E478" si="418">C219*C219</f>
        <v>4041.822423</v>
      </c>
      <c r="D478" s="2" t="str">
        <f t="shared" si="418"/>
        <v>13275.00537</v>
      </c>
      <c r="E478" s="2" t="str">
        <f t="shared" si="418"/>
        <v>5511.814664</v>
      </c>
      <c r="H478" s="2" t="str">
        <f t="shared" si="16"/>
        <v>113.7692701</v>
      </c>
      <c r="K478" s="2" t="str">
        <f t="shared" si="17"/>
        <v>6663.91416</v>
      </c>
      <c r="M478" s="2" t="str">
        <f t="shared" si="18"/>
        <v>1127.912513</v>
      </c>
      <c r="O478" s="2" t="str">
        <f t="shared" ref="O478:T478" si="419">O219*O219</f>
        <v>0</v>
      </c>
      <c r="P478" s="2" t="str">
        <f t="shared" si="419"/>
        <v>0</v>
      </c>
      <c r="Q478" s="2" t="str">
        <f t="shared" si="419"/>
        <v>0</v>
      </c>
      <c r="R478" s="2" t="str">
        <f t="shared" si="419"/>
        <v>5511.814664</v>
      </c>
      <c r="S478" s="2" t="str">
        <f t="shared" si="419"/>
        <v>113.7692701</v>
      </c>
      <c r="T478" s="2" t="str">
        <f t="shared" si="419"/>
        <v>4041.822423</v>
      </c>
    </row>
    <row r="479" ht="15.75" customHeight="1">
      <c r="A479" s="2">
        <v>202.0</v>
      </c>
      <c r="C479" s="2" t="str">
        <f t="shared" ref="C479:E479" si="420">C220*C220</f>
        <v>5677.763602</v>
      </c>
      <c r="D479" s="2" t="str">
        <f t="shared" si="420"/>
        <v>14702.26339</v>
      </c>
      <c r="E479" s="2" t="str">
        <f t="shared" si="420"/>
        <v>6778.703416</v>
      </c>
      <c r="H479" s="2" t="str">
        <f t="shared" si="16"/>
        <v>48.74756211</v>
      </c>
      <c r="K479" s="2" t="str">
        <f t="shared" si="17"/>
        <v>6586.676619</v>
      </c>
      <c r="M479" s="2" t="str">
        <f t="shared" si="18"/>
        <v>1607.572727</v>
      </c>
      <c r="O479" s="2" t="str">
        <f t="shared" ref="O479:T479" si="421">O220*O220</f>
        <v>0</v>
      </c>
      <c r="P479" s="2" t="str">
        <f t="shared" si="421"/>
        <v>0</v>
      </c>
      <c r="Q479" s="2" t="str">
        <f t="shared" si="421"/>
        <v>0</v>
      </c>
      <c r="R479" s="2" t="str">
        <f t="shared" si="421"/>
        <v>6778.703416</v>
      </c>
      <c r="S479" s="2" t="str">
        <f t="shared" si="421"/>
        <v>48.74756211</v>
      </c>
      <c r="T479" s="2" t="str">
        <f t="shared" si="421"/>
        <v>5677.763602</v>
      </c>
    </row>
    <row r="480" ht="15.75" customHeight="1">
      <c r="A480" s="2">
        <v>203.0</v>
      </c>
      <c r="C480" s="2" t="str">
        <f t="shared" ref="C480:E480" si="422">C221*C221</f>
        <v>7670.742773</v>
      </c>
      <c r="D480" s="2" t="str">
        <f t="shared" si="422"/>
        <v>15459.17225</v>
      </c>
      <c r="E480" s="2" t="str">
        <f t="shared" si="422"/>
        <v>8167.563381</v>
      </c>
      <c r="H480" s="2" t="str">
        <f t="shared" si="16"/>
        <v>7.794124642</v>
      </c>
      <c r="K480" s="2" t="str">
        <f t="shared" si="17"/>
        <v>6502.002944</v>
      </c>
      <c r="M480" s="2" t="str">
        <f t="shared" si="18"/>
        <v>1909.683133</v>
      </c>
      <c r="O480" s="2" t="str">
        <f t="shared" ref="O480:T480" si="423">O221*O221</f>
        <v>0</v>
      </c>
      <c r="P480" s="2" t="str">
        <f t="shared" si="423"/>
        <v>0</v>
      </c>
      <c r="Q480" s="2" t="str">
        <f t="shared" si="423"/>
        <v>0</v>
      </c>
      <c r="R480" s="2" t="str">
        <f t="shared" si="423"/>
        <v>8167.563381</v>
      </c>
      <c r="S480" s="2" t="str">
        <f t="shared" si="423"/>
        <v>7.794124642</v>
      </c>
      <c r="T480" s="2" t="str">
        <f t="shared" si="423"/>
        <v>7670.742773</v>
      </c>
    </row>
    <row r="481" ht="15.75" customHeight="1">
      <c r="A481" s="2">
        <v>204.0</v>
      </c>
      <c r="C481" s="2" t="str">
        <f t="shared" ref="C481:E481" si="424">C222*C222</f>
        <v>9992.489108</v>
      </c>
      <c r="D481" s="2" t="str">
        <f t="shared" si="424"/>
        <v>15426.23902</v>
      </c>
      <c r="E481" s="2" t="str">
        <f t="shared" si="424"/>
        <v>9675.048674</v>
      </c>
      <c r="H481" s="2" t="str">
        <f t="shared" si="16"/>
        <v>2.561962613</v>
      </c>
      <c r="K481" s="2" t="str">
        <f t="shared" si="17"/>
        <v>6410.097119</v>
      </c>
      <c r="M481" s="2" t="str">
        <f t="shared" si="18"/>
        <v>1948.280396</v>
      </c>
      <c r="O481" s="2" t="str">
        <f t="shared" ref="O481:T481" si="425">O222*O222</f>
        <v>0</v>
      </c>
      <c r="P481" s="2" t="str">
        <f t="shared" si="425"/>
        <v>0</v>
      </c>
      <c r="Q481" s="2" t="str">
        <f t="shared" si="425"/>
        <v>0</v>
      </c>
      <c r="R481" s="2" t="str">
        <f t="shared" si="425"/>
        <v>9675.048674</v>
      </c>
      <c r="S481" s="2" t="str">
        <f t="shared" si="425"/>
        <v>2.561962613</v>
      </c>
      <c r="T481" s="2" t="str">
        <f t="shared" si="425"/>
        <v>9992.489108</v>
      </c>
    </row>
    <row r="482" ht="15.75" customHeight="1">
      <c r="A482" s="2">
        <v>205.0</v>
      </c>
      <c r="C482" s="2" t="str">
        <f t="shared" ref="C482:E482" si="426">C223*C223</f>
        <v>12581.41116</v>
      </c>
      <c r="D482" s="2" t="str">
        <f t="shared" si="426"/>
        <v>14598.409</v>
      </c>
      <c r="E482" s="2" t="str">
        <f t="shared" si="426"/>
        <v>11297.52763</v>
      </c>
      <c r="H482" s="2" t="str">
        <f t="shared" si="16"/>
        <v>34.53984995</v>
      </c>
      <c r="K482" s="2" t="str">
        <f t="shared" si="17"/>
        <v>6311.180554</v>
      </c>
      <c r="M482" s="2" t="str">
        <f t="shared" si="18"/>
        <v>1712.381943</v>
      </c>
      <c r="O482" s="2" t="str">
        <f t="shared" ref="O482:T482" si="427">O223*O223</f>
        <v>0</v>
      </c>
      <c r="P482" s="2" t="str">
        <f t="shared" si="427"/>
        <v>0</v>
      </c>
      <c r="Q482" s="2" t="str">
        <f t="shared" si="427"/>
        <v>0</v>
      </c>
      <c r="R482" s="2" t="str">
        <f t="shared" si="427"/>
        <v>11297.52763</v>
      </c>
      <c r="S482" s="2" t="str">
        <f t="shared" si="427"/>
        <v>34.53984995</v>
      </c>
      <c r="T482" s="2" t="str">
        <f t="shared" si="427"/>
        <v>12581.41116</v>
      </c>
    </row>
    <row r="483" ht="15.75" customHeight="1">
      <c r="A483" s="2">
        <v>206.0</v>
      </c>
      <c r="C483" s="2" t="str">
        <f t="shared" ref="C483:E483" si="428">C224*C224</f>
        <v>15346.63483</v>
      </c>
      <c r="D483" s="2" t="str">
        <f t="shared" si="428"/>
        <v>13087.25161</v>
      </c>
      <c r="E483" s="2" t="str">
        <f t="shared" si="428"/>
        <v>13031.09156</v>
      </c>
      <c r="H483" s="2" t="str">
        <f t="shared" si="16"/>
        <v>94.6287097</v>
      </c>
      <c r="K483" s="2" t="str">
        <f t="shared" si="17"/>
        <v>6205.491548</v>
      </c>
      <c r="M483" s="2" t="str">
        <f t="shared" si="18"/>
        <v>1269.110977</v>
      </c>
      <c r="O483" s="2" t="str">
        <f t="shared" ref="O483:T483" si="429">O224*O224</f>
        <v>0</v>
      </c>
      <c r="P483" s="2" t="str">
        <f t="shared" si="429"/>
        <v>0</v>
      </c>
      <c r="Q483" s="2" t="str">
        <f t="shared" si="429"/>
        <v>0</v>
      </c>
      <c r="R483" s="2" t="str">
        <f t="shared" si="429"/>
        <v>13031.09156</v>
      </c>
      <c r="S483" s="2" t="str">
        <f t="shared" si="429"/>
        <v>94.6287097</v>
      </c>
      <c r="T483" s="2" t="str">
        <f t="shared" si="429"/>
        <v>15346.63483</v>
      </c>
    </row>
    <row r="484" ht="15.75" customHeight="1">
      <c r="A484" s="2">
        <v>207.0</v>
      </c>
      <c r="C484" s="2" t="str">
        <f t="shared" ref="C484:E484" si="430">C225*C225</f>
        <v>18177.15126</v>
      </c>
      <c r="D484" s="2" t="str">
        <f t="shared" si="430"/>
        <v>11097.94834</v>
      </c>
      <c r="E484" s="2" t="str">
        <f t="shared" si="430"/>
        <v>14871.56415</v>
      </c>
      <c r="H484" s="2" t="str">
        <f t="shared" si="16"/>
        <v>165.7306907</v>
      </c>
      <c r="K484" s="2" t="str">
        <f t="shared" si="17"/>
        <v>6093.284714</v>
      </c>
      <c r="M484" s="2" t="str">
        <f t="shared" si="18"/>
        <v>744.5970491</v>
      </c>
      <c r="O484" s="2" t="str">
        <f t="shared" ref="O484:T484" si="431">O225*O225</f>
        <v>0</v>
      </c>
      <c r="P484" s="2" t="str">
        <f t="shared" si="431"/>
        <v>0</v>
      </c>
      <c r="Q484" s="2" t="str">
        <f t="shared" si="431"/>
        <v>0</v>
      </c>
      <c r="R484" s="2" t="str">
        <f t="shared" si="431"/>
        <v>14871.56415</v>
      </c>
      <c r="S484" s="2" t="str">
        <f t="shared" si="431"/>
        <v>165.7306907</v>
      </c>
      <c r="T484" s="2" t="str">
        <f t="shared" si="431"/>
        <v>18177.15126</v>
      </c>
    </row>
    <row r="485" ht="15.75" customHeight="1">
      <c r="A485" s="2">
        <v>208.0</v>
      </c>
      <c r="C485" s="2" t="str">
        <f t="shared" ref="C485:E485" si="432">C226*C226</f>
        <v>20954.7833</v>
      </c>
      <c r="D485" s="2" t="str">
        <f t="shared" si="432"/>
        <v>8886.86065</v>
      </c>
      <c r="E485" s="2" t="str">
        <f t="shared" si="432"/>
        <v>16814.51154</v>
      </c>
      <c r="H485" s="2" t="str">
        <f t="shared" si="16"/>
        <v>227.6142375</v>
      </c>
      <c r="K485" s="2" t="str">
        <f t="shared" si="17"/>
        <v>5974.830369</v>
      </c>
      <c r="M485" s="2" t="str">
        <f t="shared" si="18"/>
        <v>288.0868118</v>
      </c>
      <c r="O485" s="2" t="str">
        <f t="shared" ref="O485:T485" si="433">O226*O226</f>
        <v>0</v>
      </c>
      <c r="P485" s="2" t="str">
        <f t="shared" si="433"/>
        <v>0</v>
      </c>
      <c r="Q485" s="2" t="str">
        <f t="shared" si="433"/>
        <v>0</v>
      </c>
      <c r="R485" s="2" t="str">
        <f t="shared" si="433"/>
        <v>16814.51154</v>
      </c>
      <c r="S485" s="2" t="str">
        <f t="shared" si="433"/>
        <v>227.6142375</v>
      </c>
      <c r="T485" s="2" t="str">
        <f t="shared" si="433"/>
        <v>20954.7833</v>
      </c>
    </row>
    <row r="486" ht="15.75" customHeight="1">
      <c r="A486" s="2">
        <v>209.0</v>
      </c>
      <c r="C486" s="2" t="str">
        <f t="shared" ref="C486:E486" si="434">C227*C227</f>
        <v>23568.86757</v>
      </c>
      <c r="D486" s="2" t="str">
        <f t="shared" si="434"/>
        <v>6710.438599</v>
      </c>
      <c r="E486" s="2" t="str">
        <f t="shared" si="434"/>
        <v>18855.253</v>
      </c>
      <c r="H486" s="2" t="str">
        <f t="shared" si="16"/>
        <v>262.6708338</v>
      </c>
      <c r="K486" s="2" t="str">
        <f t="shared" si="17"/>
        <v>5850.41388</v>
      </c>
      <c r="M486" s="2" t="str">
        <f t="shared" si="18"/>
        <v>29.47695667</v>
      </c>
      <c r="O486" s="2" t="str">
        <f t="shared" ref="O486:T486" si="435">O227*O227</f>
        <v>0</v>
      </c>
      <c r="P486" s="2" t="str">
        <f t="shared" si="435"/>
        <v>0</v>
      </c>
      <c r="Q486" s="2" t="str">
        <f t="shared" si="435"/>
        <v>0</v>
      </c>
      <c r="R486" s="2" t="str">
        <f t="shared" si="435"/>
        <v>18855.253</v>
      </c>
      <c r="S486" s="2" t="str">
        <f t="shared" si="435"/>
        <v>262.6708338</v>
      </c>
      <c r="T486" s="2" t="str">
        <f t="shared" si="435"/>
        <v>23568.86757</v>
      </c>
    </row>
    <row r="487" ht="15.75" customHeight="1">
      <c r="A487" s="2">
        <v>210.0</v>
      </c>
      <c r="C487" s="2" t="str">
        <f t="shared" ref="C487:E487" si="436">C228*C228</f>
        <v>25930.19476</v>
      </c>
      <c r="D487" s="2" t="str">
        <f t="shared" si="436"/>
        <v>4778.262026</v>
      </c>
      <c r="E487" s="2" t="str">
        <f t="shared" si="436"/>
        <v>20988.87221</v>
      </c>
      <c r="H487" s="2" t="str">
        <f t="shared" si="16"/>
        <v>260.9253781</v>
      </c>
      <c r="K487" s="2" t="str">
        <f t="shared" si="17"/>
        <v>5720.334977</v>
      </c>
      <c r="M487" s="2" t="str">
        <f t="shared" si="18"/>
        <v>42.35305087</v>
      </c>
      <c r="O487" s="2" t="str">
        <f t="shared" ref="O487:T487" si="437">O228*O228</f>
        <v>0</v>
      </c>
      <c r="P487" s="2" t="str">
        <f t="shared" si="437"/>
        <v>0</v>
      </c>
      <c r="Q487" s="2" t="str">
        <f t="shared" si="437"/>
        <v>0</v>
      </c>
      <c r="R487" s="2" t="str">
        <f t="shared" si="437"/>
        <v>20988.87221</v>
      </c>
      <c r="S487" s="2" t="str">
        <f t="shared" si="437"/>
        <v>260.9253781</v>
      </c>
      <c r="T487" s="2" t="str">
        <f t="shared" si="437"/>
        <v>25930.19476</v>
      </c>
    </row>
    <row r="488" ht="15.75" customHeight="1">
      <c r="A488" s="2">
        <v>211.0</v>
      </c>
      <c r="C488" s="2" t="str">
        <f t="shared" ref="C488:E488" si="438">C229*C229</f>
        <v>27981.93593</v>
      </c>
      <c r="D488" s="2" t="str">
        <f t="shared" si="438"/>
        <v>3221.539559</v>
      </c>
      <c r="E488" s="2" t="str">
        <f t="shared" si="438"/>
        <v>23210.22909</v>
      </c>
      <c r="H488" s="2" t="str">
        <f t="shared" si="16"/>
        <v>222.8745273</v>
      </c>
      <c r="K488" s="2" t="str">
        <f t="shared" si="17"/>
        <v>5584.907031</v>
      </c>
      <c r="M488" s="2" t="str">
        <f t="shared" si="18"/>
        <v>323.0512947</v>
      </c>
      <c r="O488" s="2" t="str">
        <f t="shared" ref="O488:T488" si="439">O229*O229</f>
        <v>0</v>
      </c>
      <c r="P488" s="2" t="str">
        <f t="shared" si="439"/>
        <v>0</v>
      </c>
      <c r="Q488" s="2" t="str">
        <f t="shared" si="439"/>
        <v>0</v>
      </c>
      <c r="R488" s="2" t="str">
        <f t="shared" si="439"/>
        <v>23210.22909</v>
      </c>
      <c r="S488" s="2" t="str">
        <f t="shared" si="439"/>
        <v>222.8745273</v>
      </c>
      <c r="T488" s="2" t="str">
        <f t="shared" si="439"/>
        <v>27981.93593</v>
      </c>
    </row>
    <row r="489" ht="15.75" customHeight="1">
      <c r="A489" s="2">
        <v>212.0</v>
      </c>
      <c r="C489" s="2" t="str">
        <f t="shared" ref="C489:E489" si="440">C230*C230</f>
        <v>29705.95121</v>
      </c>
      <c r="D489" s="2" t="str">
        <f t="shared" si="440"/>
        <v>2083.865597</v>
      </c>
      <c r="E489" s="2" t="str">
        <f t="shared" si="440"/>
        <v>25513.97221</v>
      </c>
      <c r="H489" s="2" t="str">
        <f t="shared" si="16"/>
        <v>159.3453763</v>
      </c>
      <c r="K489" s="2" t="str">
        <f t="shared" si="17"/>
        <v>5444.4563</v>
      </c>
      <c r="M489" s="2" t="str">
        <f t="shared" si="18"/>
        <v>791.7010296</v>
      </c>
      <c r="O489" s="2" t="str">
        <f t="shared" ref="O489:T489" si="441">O230*O230</f>
        <v>0</v>
      </c>
      <c r="P489" s="2" t="str">
        <f t="shared" si="441"/>
        <v>0</v>
      </c>
      <c r="Q489" s="2" t="str">
        <f t="shared" si="441"/>
        <v>0</v>
      </c>
      <c r="R489" s="2" t="str">
        <f t="shared" si="441"/>
        <v>25513.97221</v>
      </c>
      <c r="S489" s="2" t="str">
        <f t="shared" si="441"/>
        <v>159.3453763</v>
      </c>
      <c r="T489" s="2" t="str">
        <f t="shared" si="441"/>
        <v>29705.95121</v>
      </c>
    </row>
    <row r="490" ht="15.75" customHeight="1">
      <c r="A490" s="2">
        <v>213.0</v>
      </c>
      <c r="C490" s="2" t="str">
        <f t="shared" ref="C490:E490" si="442">C231*C231</f>
        <v>31123.85028</v>
      </c>
      <c r="D490" s="2" t="str">
        <f t="shared" si="442"/>
        <v>1334.746184</v>
      </c>
      <c r="E490" s="2" t="str">
        <f t="shared" si="442"/>
        <v>27894.55163</v>
      </c>
      <c r="H490" s="2" t="str">
        <f t="shared" si="16"/>
        <v>88.41468621</v>
      </c>
      <c r="K490" s="2" t="str">
        <f t="shared" si="17"/>
        <v>5299.321142</v>
      </c>
      <c r="M490" s="2" t="str">
        <f t="shared" si="18"/>
        <v>1314.951357</v>
      </c>
      <c r="O490" s="2" t="str">
        <f t="shared" ref="O490:T490" si="443">O231*O231</f>
        <v>0</v>
      </c>
      <c r="P490" s="2" t="str">
        <f t="shared" si="443"/>
        <v>0</v>
      </c>
      <c r="Q490" s="2" t="str">
        <f t="shared" si="443"/>
        <v>0</v>
      </c>
      <c r="R490" s="2" t="str">
        <f t="shared" si="443"/>
        <v>27894.55163</v>
      </c>
      <c r="S490" s="2" t="str">
        <f t="shared" si="443"/>
        <v>88.41468621</v>
      </c>
      <c r="T490" s="2" t="str">
        <f t="shared" si="443"/>
        <v>31123.85028</v>
      </c>
    </row>
    <row r="491" ht="15.75" customHeight="1">
      <c r="A491" s="2">
        <v>214.0</v>
      </c>
      <c r="C491" s="2" t="str">
        <f t="shared" ref="C491:E491" si="444">C232*C232</f>
        <v>32293.19999</v>
      </c>
      <c r="D491" s="2" t="str">
        <f t="shared" si="444"/>
        <v>900.135204</v>
      </c>
      <c r="E491" s="2" t="str">
        <f t="shared" si="444"/>
        <v>30346.23233</v>
      </c>
      <c r="H491" s="2" t="str">
        <f t="shared" si="16"/>
        <v>30.26527288</v>
      </c>
      <c r="K491" s="2" t="str">
        <f t="shared" si="17"/>
        <v>5149.851202</v>
      </c>
      <c r="M491" s="2" t="str">
        <f t="shared" si="18"/>
        <v>1743.915174</v>
      </c>
      <c r="O491" s="2" t="str">
        <f t="shared" ref="O491:T491" si="445">O232*O232</f>
        <v>0</v>
      </c>
      <c r="P491" s="2" t="str">
        <f t="shared" si="445"/>
        <v>0</v>
      </c>
      <c r="Q491" s="2" t="str">
        <f t="shared" si="445"/>
        <v>0</v>
      </c>
      <c r="R491" s="2" t="str">
        <f t="shared" si="445"/>
        <v>30346.23233</v>
      </c>
      <c r="S491" s="2" t="str">
        <f t="shared" si="445"/>
        <v>30.26527288</v>
      </c>
      <c r="T491" s="2" t="str">
        <f t="shared" si="445"/>
        <v>32293.19999</v>
      </c>
    </row>
    <row r="492" ht="15.75" customHeight="1">
      <c r="A492" s="2">
        <v>215.0</v>
      </c>
      <c r="C492" s="2" t="str">
        <f t="shared" ref="C492:E492" si="446">C233*C233</f>
        <v>33300.10047</v>
      </c>
      <c r="D492" s="2" t="str">
        <f t="shared" si="446"/>
        <v>699.7368476</v>
      </c>
      <c r="E492" s="2" t="str">
        <f t="shared" si="446"/>
        <v>32863.10801</v>
      </c>
      <c r="H492" s="2" t="str">
        <f t="shared" si="16"/>
        <v>1.443132005</v>
      </c>
      <c r="K492" s="2" t="str">
        <f t="shared" si="17"/>
        <v>4996.406563</v>
      </c>
      <c r="M492" s="2" t="str">
        <f t="shared" si="18"/>
        <v>1956.533924</v>
      </c>
      <c r="O492" s="2" t="str">
        <f t="shared" ref="O492:T492" si="447">O233*O233</f>
        <v>0</v>
      </c>
      <c r="P492" s="2" t="str">
        <f t="shared" si="447"/>
        <v>0</v>
      </c>
      <c r="Q492" s="2" t="str">
        <f t="shared" si="447"/>
        <v>0</v>
      </c>
      <c r="R492" s="2" t="str">
        <f t="shared" si="447"/>
        <v>32863.10801</v>
      </c>
      <c r="S492" s="2" t="str">
        <f t="shared" si="447"/>
        <v>1.443132005</v>
      </c>
      <c r="T492" s="2" t="str">
        <f t="shared" si="447"/>
        <v>33300.10047</v>
      </c>
    </row>
    <row r="493" ht="15.75" customHeight="1">
      <c r="A493" s="2">
        <v>216.0</v>
      </c>
      <c r="C493" s="2" t="str">
        <f t="shared" ref="C493:E493" si="448">C234*C234</f>
        <v>34249.78879</v>
      </c>
      <c r="D493" s="2" t="str">
        <f t="shared" si="448"/>
        <v>679.3745391</v>
      </c>
      <c r="E493" s="2" t="str">
        <f t="shared" si="448"/>
        <v>35439.11529</v>
      </c>
      <c r="H493" s="2" t="str">
        <f t="shared" si="16"/>
        <v>10.14939567</v>
      </c>
      <c r="K493" s="2" t="str">
        <f t="shared" si="17"/>
        <v>4839.356889</v>
      </c>
      <c r="M493" s="2" t="str">
        <f t="shared" si="18"/>
        <v>1892.308477</v>
      </c>
      <c r="O493" s="2" t="str">
        <f t="shared" ref="O493:T493" si="449">O234*O234</f>
        <v>0</v>
      </c>
      <c r="P493" s="2" t="str">
        <f t="shared" si="449"/>
        <v>0</v>
      </c>
      <c r="Q493" s="2" t="str">
        <f t="shared" si="449"/>
        <v>0</v>
      </c>
      <c r="R493" s="2" t="str">
        <f t="shared" si="449"/>
        <v>35439.11529</v>
      </c>
      <c r="S493" s="2" t="str">
        <f t="shared" si="449"/>
        <v>10.14939567</v>
      </c>
      <c r="T493" s="2" t="str">
        <f t="shared" si="449"/>
        <v>34249.78879</v>
      </c>
    </row>
    <row r="494" ht="15.75" customHeight="1">
      <c r="A494" s="2">
        <v>217.0</v>
      </c>
      <c r="C494" s="2" t="str">
        <f t="shared" ref="C494:E494" si="450">C235*C235</f>
        <v>35256.90701</v>
      </c>
      <c r="D494" s="2" t="str">
        <f t="shared" si="450"/>
        <v>828.6750287</v>
      </c>
      <c r="E494" s="2" t="str">
        <f t="shared" si="450"/>
        <v>38068.04833</v>
      </c>
      <c r="H494" s="2" t="str">
        <f t="shared" si="16"/>
        <v>53.9067594</v>
      </c>
      <c r="K494" s="2" t="str">
        <f t="shared" si="17"/>
        <v>4679.080526</v>
      </c>
      <c r="M494" s="2" t="str">
        <f t="shared" si="18"/>
        <v>1569.513719</v>
      </c>
      <c r="O494" s="2" t="str">
        <f t="shared" ref="O494:T494" si="451">O235*O235</f>
        <v>0</v>
      </c>
      <c r="P494" s="2" t="str">
        <f t="shared" si="451"/>
        <v>0</v>
      </c>
      <c r="Q494" s="2" t="str">
        <f t="shared" si="451"/>
        <v>0</v>
      </c>
      <c r="R494" s="2" t="str">
        <f t="shared" si="451"/>
        <v>38068.04833</v>
      </c>
      <c r="S494" s="2" t="str">
        <f t="shared" si="451"/>
        <v>53.9067594</v>
      </c>
      <c r="T494" s="2" t="str">
        <f t="shared" si="451"/>
        <v>35256.90701</v>
      </c>
    </row>
    <row r="495" ht="15.75" customHeight="1">
      <c r="A495" s="2">
        <v>218.0</v>
      </c>
      <c r="C495" s="2" t="str">
        <f t="shared" ref="C495:E495" si="452">C236*C236</f>
        <v>36436.64916</v>
      </c>
      <c r="D495" s="2" t="str">
        <f t="shared" si="452"/>
        <v>1179.069943</v>
      </c>
      <c r="E495" s="2" t="str">
        <f t="shared" si="452"/>
        <v>40743.57382</v>
      </c>
      <c r="H495" s="2" t="str">
        <f t="shared" si="16"/>
        <v>120.2643813</v>
      </c>
      <c r="K495" s="2" t="str">
        <f t="shared" si="17"/>
        <v>4515.963594</v>
      </c>
      <c r="M495" s="2" t="str">
        <f t="shared" si="18"/>
        <v>1079.998569</v>
      </c>
      <c r="O495" s="2" t="str">
        <f t="shared" ref="O495:T495" si="453">O236*O236</f>
        <v>0</v>
      </c>
      <c r="P495" s="2" t="str">
        <f t="shared" si="453"/>
        <v>0</v>
      </c>
      <c r="Q495" s="2" t="str">
        <f t="shared" si="453"/>
        <v>0</v>
      </c>
      <c r="R495" s="2" t="str">
        <f t="shared" si="453"/>
        <v>40743.57382</v>
      </c>
      <c r="S495" s="2" t="str">
        <f t="shared" si="453"/>
        <v>120.2643813</v>
      </c>
      <c r="T495" s="2" t="str">
        <f t="shared" si="453"/>
        <v>36436.64916</v>
      </c>
    </row>
    <row r="496" ht="15.75" customHeight="1">
      <c r="A496" s="2">
        <v>219.0</v>
      </c>
      <c r="C496" s="2" t="str">
        <f t="shared" ref="C496:E496" si="454">C237*C237</f>
        <v>37897.34818</v>
      </c>
      <c r="D496" s="2" t="str">
        <f t="shared" si="454"/>
        <v>1783.276502</v>
      </c>
      <c r="E496" s="2" t="str">
        <f t="shared" si="454"/>
        <v>43459.24617</v>
      </c>
      <c r="H496" s="2" t="str">
        <f t="shared" si="16"/>
        <v>190.3406791</v>
      </c>
      <c r="K496" s="2" t="str">
        <f t="shared" si="17"/>
        <v>4350.399055</v>
      </c>
      <c r="M496" s="2" t="str">
        <f t="shared" si="18"/>
        <v>563.0510284</v>
      </c>
      <c r="O496" s="2" t="str">
        <f t="shared" ref="O496:T496" si="455">O237*O237</f>
        <v>0</v>
      </c>
      <c r="P496" s="2" t="str">
        <f t="shared" si="455"/>
        <v>0</v>
      </c>
      <c r="Q496" s="2" t="str">
        <f t="shared" si="455"/>
        <v>0</v>
      </c>
      <c r="R496" s="2" t="str">
        <f t="shared" si="455"/>
        <v>43459.24617</v>
      </c>
      <c r="S496" s="2" t="str">
        <f t="shared" si="455"/>
        <v>190.3406791</v>
      </c>
      <c r="T496" s="2" t="str">
        <f t="shared" si="455"/>
        <v>37897.34818</v>
      </c>
    </row>
    <row r="497" ht="15.75" customHeight="1">
      <c r="A497" s="2">
        <v>220.0</v>
      </c>
      <c r="C497" s="2" t="str">
        <f t="shared" ref="C497:E497" si="456">C238*C238</f>
        <v>39734.40553</v>
      </c>
      <c r="D497" s="2" t="str">
        <f t="shared" si="456"/>
        <v>2683.187421</v>
      </c>
      <c r="E497" s="2" t="str">
        <f t="shared" si="456"/>
        <v>46208.5231</v>
      </c>
      <c r="H497" s="2" t="str">
        <f t="shared" si="16"/>
        <v>244.1959483</v>
      </c>
      <c r="K497" s="2" t="str">
        <f t="shared" si="17"/>
        <v>4182.785769</v>
      </c>
      <c r="M497" s="2" t="str">
        <f t="shared" si="18"/>
        <v>165.7647872</v>
      </c>
      <c r="O497" s="2" t="str">
        <f t="shared" ref="O497:T497" si="457">O238*O238</f>
        <v>0</v>
      </c>
      <c r="P497" s="2" t="str">
        <f t="shared" si="457"/>
        <v>0</v>
      </c>
      <c r="Q497" s="2" t="str">
        <f t="shared" si="457"/>
        <v>0</v>
      </c>
      <c r="R497" s="2" t="str">
        <f t="shared" si="457"/>
        <v>46208.5231</v>
      </c>
      <c r="S497" s="2" t="str">
        <f t="shared" si="457"/>
        <v>244.1959483</v>
      </c>
      <c r="T497" s="2" t="str">
        <f t="shared" si="457"/>
        <v>39734.40553</v>
      </c>
    </row>
    <row r="498" ht="15.75" customHeight="1">
      <c r="A498" s="2">
        <v>221.0</v>
      </c>
      <c r="C498" s="2" t="str">
        <f t="shared" ref="C498:E498" si="458">C239*C239</f>
        <v>42025.01835</v>
      </c>
      <c r="D498" s="2" t="str">
        <f t="shared" si="458"/>
        <v>3876.797326</v>
      </c>
      <c r="E498" s="2" t="str">
        <f t="shared" si="458"/>
        <v>48984.78135</v>
      </c>
      <c r="H498" s="2" t="str">
        <f t="shared" si="16"/>
        <v>266.5060608</v>
      </c>
      <c r="K498" s="2" t="str">
        <f t="shared" si="17"/>
        <v>4013.527531</v>
      </c>
      <c r="M498" s="2" t="str">
        <f t="shared" si="18"/>
        <v>1.184777111</v>
      </c>
      <c r="O498" s="2" t="str">
        <f t="shared" ref="O498:T498" si="459">O239*O239</f>
        <v>0</v>
      </c>
      <c r="P498" s="2" t="str">
        <f t="shared" si="459"/>
        <v>0</v>
      </c>
      <c r="Q498" s="2" t="str">
        <f t="shared" si="459"/>
        <v>0</v>
      </c>
      <c r="R498" s="2" t="str">
        <f t="shared" si="459"/>
        <v>48984.78135</v>
      </c>
      <c r="S498" s="2" t="str">
        <f t="shared" si="459"/>
        <v>266.5060608</v>
      </c>
      <c r="T498" s="2" t="str">
        <f t="shared" si="459"/>
        <v>42025.01835</v>
      </c>
    </row>
    <row r="499" ht="15.75" customHeight="1">
      <c r="A499" s="2">
        <v>222.0</v>
      </c>
      <c r="C499" s="2" t="str">
        <f t="shared" ref="C499:E499" si="460">C240*C240</f>
        <v>44823.06171</v>
      </c>
      <c r="D499" s="2" t="str">
        <f t="shared" si="460"/>
        <v>5295.337497</v>
      </c>
      <c r="E499" s="2" t="str">
        <f t="shared" si="460"/>
        <v>51781.33267</v>
      </c>
      <c r="H499" s="2" t="str">
        <f t="shared" si="16"/>
        <v>250.9228352</v>
      </c>
      <c r="K499" s="2" t="str">
        <f t="shared" si="17"/>
        <v>3843.032099</v>
      </c>
      <c r="M499" s="2" t="str">
        <f t="shared" si="18"/>
        <v>116.1410518</v>
      </c>
      <c r="O499" s="2" t="str">
        <f t="shared" ref="O499:T499" si="461">O240*O240</f>
        <v>0</v>
      </c>
      <c r="P499" s="2" t="str">
        <f t="shared" si="461"/>
        <v>0</v>
      </c>
      <c r="Q499" s="2" t="str">
        <f t="shared" si="461"/>
        <v>0</v>
      </c>
      <c r="R499" s="2" t="str">
        <f t="shared" si="461"/>
        <v>51781.33267</v>
      </c>
      <c r="S499" s="2" t="str">
        <f t="shared" si="461"/>
        <v>250.9228352</v>
      </c>
      <c r="T499" s="2" t="str">
        <f t="shared" si="461"/>
        <v>44823.06171</v>
      </c>
    </row>
    <row r="500" ht="15.75" customHeight="1">
      <c r="A500" s="2">
        <v>223.0</v>
      </c>
      <c r="C500" s="2" t="str">
        <f t="shared" ref="C500:E500" si="462">C241*C241</f>
        <v>48153.76011</v>
      </c>
      <c r="D500" s="2" t="str">
        <f t="shared" si="462"/>
        <v>6799.008928</v>
      </c>
      <c r="E500" s="2" t="str">
        <f t="shared" si="462"/>
        <v>54591.43993</v>
      </c>
      <c r="H500" s="2" t="str">
        <f t="shared" si="16"/>
        <v>201.8803659</v>
      </c>
      <c r="K500" s="2" t="str">
        <f t="shared" si="17"/>
        <v>3671.710211</v>
      </c>
      <c r="M500" s="2" t="str">
        <f t="shared" si="18"/>
        <v>477.9236332</v>
      </c>
      <c r="O500" s="2" t="str">
        <f t="shared" ref="O500:T500" si="463">O241*O241</f>
        <v>0</v>
      </c>
      <c r="P500" s="2" t="str">
        <f t="shared" si="463"/>
        <v>0</v>
      </c>
      <c r="Q500" s="2" t="str">
        <f t="shared" si="463"/>
        <v>0</v>
      </c>
      <c r="R500" s="2" t="str">
        <f t="shared" si="463"/>
        <v>54591.43993</v>
      </c>
      <c r="S500" s="2" t="str">
        <f t="shared" si="463"/>
        <v>201.8803659</v>
      </c>
      <c r="T500" s="2" t="str">
        <f t="shared" si="463"/>
        <v>48153.76011</v>
      </c>
    </row>
    <row r="501" ht="15.75" customHeight="1">
      <c r="A501" s="2">
        <v>224.0</v>
      </c>
      <c r="C501" s="2" t="str">
        <f t="shared" ref="C501:E501" si="464">C242*C242</f>
        <v>52008.33333</v>
      </c>
      <c r="D501" s="2" t="str">
        <f t="shared" si="464"/>
        <v>8194.380938</v>
      </c>
      <c r="E501" s="2" t="str">
        <f t="shared" si="464"/>
        <v>57408.33333</v>
      </c>
      <c r="H501" s="2" t="str">
        <f t="shared" si="16"/>
        <v>133.3333333</v>
      </c>
      <c r="K501" s="2" t="str">
        <f t="shared" si="17"/>
        <v>3499.974597</v>
      </c>
      <c r="M501" s="2" t="str">
        <f t="shared" si="18"/>
        <v>983.5898999</v>
      </c>
      <c r="O501" s="2" t="str">
        <f t="shared" ref="O501:T501" si="465">O242*O242</f>
        <v>0</v>
      </c>
      <c r="P501" s="2" t="str">
        <f t="shared" si="465"/>
        <v>0</v>
      </c>
      <c r="Q501" s="2" t="str">
        <f t="shared" si="465"/>
        <v>0</v>
      </c>
      <c r="R501" s="2" t="str">
        <f t="shared" si="465"/>
        <v>57408.33333</v>
      </c>
      <c r="S501" s="2" t="str">
        <f t="shared" si="465"/>
        <v>133.3333333</v>
      </c>
      <c r="T501" s="2" t="str">
        <f t="shared" si="465"/>
        <v>52008.33333</v>
      </c>
    </row>
    <row r="502" ht="15.75" customHeight="1">
      <c r="A502" s="2">
        <v>225.0</v>
      </c>
      <c r="C502" s="2" t="str">
        <f t="shared" ref="C502:E502" si="466">C243*C243</f>
        <v>56339.43351</v>
      </c>
      <c r="D502" s="2" t="str">
        <f t="shared" si="466"/>
        <v>9270.179927</v>
      </c>
      <c r="E502" s="2" t="str">
        <f t="shared" si="466"/>
        <v>60225.22674</v>
      </c>
      <c r="H502" s="2" t="str">
        <f t="shared" si="16"/>
        <v>64.78630077</v>
      </c>
      <c r="K502" s="2" t="str">
        <f t="shared" si="17"/>
        <v>3328.238984</v>
      </c>
      <c r="M502" s="2" t="str">
        <f t="shared" si="18"/>
        <v>1489.256167</v>
      </c>
      <c r="O502" s="2" t="str">
        <f t="shared" ref="O502:T502" si="467">O243*O243</f>
        <v>0</v>
      </c>
      <c r="P502" s="2" t="str">
        <f t="shared" si="467"/>
        <v>0</v>
      </c>
      <c r="Q502" s="2" t="str">
        <f t="shared" si="467"/>
        <v>0</v>
      </c>
      <c r="R502" s="2" t="str">
        <f t="shared" si="467"/>
        <v>60225.22674</v>
      </c>
      <c r="S502" s="2" t="str">
        <f t="shared" si="467"/>
        <v>64.78630077</v>
      </c>
      <c r="T502" s="2" t="str">
        <f t="shared" si="467"/>
        <v>56339.43351</v>
      </c>
    </row>
    <row r="503" ht="15.75" customHeight="1">
      <c r="A503" s="2">
        <v>226.0</v>
      </c>
      <c r="C503" s="2" t="str">
        <f t="shared" ref="C503:E503" si="468">C244*C244</f>
        <v>61058.67458</v>
      </c>
      <c r="D503" s="2" t="str">
        <f t="shared" si="468"/>
        <v>9842.653712</v>
      </c>
      <c r="E503" s="2" t="str">
        <f t="shared" si="468"/>
        <v>63035.334</v>
      </c>
      <c r="H503" s="2" t="str">
        <f t="shared" si="16"/>
        <v>15.74383142</v>
      </c>
      <c r="K503" s="2" t="str">
        <f t="shared" si="17"/>
        <v>3156.917096</v>
      </c>
      <c r="M503" s="2" t="str">
        <f t="shared" si="18"/>
        <v>1851.038748</v>
      </c>
      <c r="O503" s="2" t="str">
        <f t="shared" ref="O503:T503" si="469">O244*O244</f>
        <v>0</v>
      </c>
      <c r="P503" s="2" t="str">
        <f t="shared" si="469"/>
        <v>0</v>
      </c>
      <c r="Q503" s="2" t="str">
        <f t="shared" si="469"/>
        <v>0</v>
      </c>
      <c r="R503" s="2" t="str">
        <f t="shared" si="469"/>
        <v>63035.334</v>
      </c>
      <c r="S503" s="2" t="str">
        <f t="shared" si="469"/>
        <v>15.74383142</v>
      </c>
      <c r="T503" s="2" t="str">
        <f t="shared" si="469"/>
        <v>61058.67458</v>
      </c>
    </row>
    <row r="504" ht="15.75" customHeight="1">
      <c r="A504" s="2">
        <v>227.0</v>
      </c>
      <c r="C504" s="2" t="str">
        <f t="shared" ref="C504:E504" si="470">C245*C245</f>
        <v>66037.69597</v>
      </c>
      <c r="D504" s="2" t="str">
        <f t="shared" si="470"/>
        <v>9798.565726</v>
      </c>
      <c r="E504" s="2" t="str">
        <f t="shared" si="470"/>
        <v>65831.88532</v>
      </c>
      <c r="H504" s="2" t="str">
        <f t="shared" si="16"/>
        <v>0.1606058393</v>
      </c>
      <c r="K504" s="2" t="str">
        <f t="shared" si="17"/>
        <v>2986.421664</v>
      </c>
      <c r="M504" s="2" t="str">
        <f t="shared" si="18"/>
        <v>1965.995023</v>
      </c>
      <c r="O504" s="2" t="str">
        <f t="shared" ref="O504:T504" si="471">O245*O245</f>
        <v>0</v>
      </c>
      <c r="P504" s="2" t="str">
        <f t="shared" si="471"/>
        <v>0</v>
      </c>
      <c r="Q504" s="2" t="str">
        <f t="shared" si="471"/>
        <v>0</v>
      </c>
      <c r="R504" s="2" t="str">
        <f t="shared" si="471"/>
        <v>65831.88532</v>
      </c>
      <c r="S504" s="2" t="str">
        <f t="shared" si="471"/>
        <v>0.1606058393</v>
      </c>
      <c r="T504" s="2" t="str">
        <f t="shared" si="471"/>
        <v>66037.69597</v>
      </c>
    </row>
    <row r="505" ht="15.75" customHeight="1">
      <c r="A505" s="2">
        <v>228.0</v>
      </c>
      <c r="C505" s="2" t="str">
        <f t="shared" ref="C505:E505" si="472">C246*C246</f>
        <v>71113.89782</v>
      </c>
      <c r="D505" s="2" t="str">
        <f t="shared" si="472"/>
        <v>9124.077518</v>
      </c>
      <c r="E505" s="2" t="str">
        <f t="shared" si="472"/>
        <v>68608.14357</v>
      </c>
      <c r="H505" s="2" t="str">
        <f t="shared" si="16"/>
        <v>22.47071836</v>
      </c>
      <c r="K505" s="2" t="str">
        <f t="shared" si="17"/>
        <v>2817.163426</v>
      </c>
      <c r="M505" s="2" t="str">
        <f t="shared" si="18"/>
        <v>1801.415013</v>
      </c>
      <c r="O505" s="2" t="str">
        <f t="shared" ref="O505:T505" si="473">O246*O246</f>
        <v>0</v>
      </c>
      <c r="P505" s="2" t="str">
        <f t="shared" si="473"/>
        <v>0</v>
      </c>
      <c r="Q505" s="2" t="str">
        <f t="shared" si="473"/>
        <v>0</v>
      </c>
      <c r="R505" s="2" t="str">
        <f t="shared" si="473"/>
        <v>68608.14357</v>
      </c>
      <c r="S505" s="2" t="str">
        <f t="shared" si="473"/>
        <v>22.47071836</v>
      </c>
      <c r="T505" s="2" t="str">
        <f t="shared" si="473"/>
        <v>71113.89782</v>
      </c>
    </row>
    <row r="506" ht="15.75" customHeight="1">
      <c r="A506" s="2">
        <v>229.0</v>
      </c>
      <c r="C506" s="2" t="str">
        <f t="shared" ref="C506:E506" si="474">C247*C247</f>
        <v>76101.26213</v>
      </c>
      <c r="D506" s="2" t="str">
        <f t="shared" si="474"/>
        <v>7911.299724</v>
      </c>
      <c r="E506" s="2" t="str">
        <f t="shared" si="474"/>
        <v>71357.42049</v>
      </c>
      <c r="H506" s="2" t="str">
        <f t="shared" si="16"/>
        <v>76.32598754</v>
      </c>
      <c r="K506" s="2" t="str">
        <f t="shared" si="17"/>
        <v>2649.55014</v>
      </c>
      <c r="M506" s="2" t="str">
        <f t="shared" si="18"/>
        <v>1404.128771</v>
      </c>
      <c r="O506" s="2" t="str">
        <f t="shared" ref="O506:T506" si="475">O247*O247</f>
        <v>0</v>
      </c>
      <c r="P506" s="2" t="str">
        <f t="shared" si="475"/>
        <v>0</v>
      </c>
      <c r="Q506" s="2" t="str">
        <f t="shared" si="475"/>
        <v>0</v>
      </c>
      <c r="R506" s="2" t="str">
        <f t="shared" si="475"/>
        <v>71357.42049</v>
      </c>
      <c r="S506" s="2" t="str">
        <f t="shared" si="475"/>
        <v>76.32598754</v>
      </c>
      <c r="T506" s="2" t="str">
        <f t="shared" si="475"/>
        <v>76101.26213</v>
      </c>
    </row>
    <row r="507" ht="15.75" customHeight="1">
      <c r="A507" s="2">
        <v>230.0</v>
      </c>
      <c r="C507" s="2" t="str">
        <f t="shared" ref="C507:E507" si="476">C248*C248</f>
        <v>80805.68373</v>
      </c>
      <c r="D507" s="2" t="str">
        <f t="shared" si="476"/>
        <v>6340.170302</v>
      </c>
      <c r="E507" s="2" t="str">
        <f t="shared" si="476"/>
        <v>74073.09285</v>
      </c>
      <c r="H507" s="2" t="str">
        <f t="shared" si="16"/>
        <v>146.4022854</v>
      </c>
      <c r="K507" s="2" t="str">
        <f t="shared" si="17"/>
        <v>2483.985601</v>
      </c>
      <c r="M507" s="2" t="str">
        <f t="shared" si="18"/>
        <v>887.1812307</v>
      </c>
      <c r="O507" s="2" t="str">
        <f t="shared" ref="O507:T507" si="477">O248*O248</f>
        <v>0</v>
      </c>
      <c r="P507" s="2" t="str">
        <f t="shared" si="477"/>
        <v>0</v>
      </c>
      <c r="Q507" s="2" t="str">
        <f t="shared" si="477"/>
        <v>0</v>
      </c>
      <c r="R507" s="2" t="str">
        <f t="shared" si="477"/>
        <v>74073.09285</v>
      </c>
      <c r="S507" s="2" t="str">
        <f t="shared" si="477"/>
        <v>146.4022854</v>
      </c>
      <c r="T507" s="2" t="str">
        <f t="shared" si="477"/>
        <v>80805.68373</v>
      </c>
    </row>
    <row r="508" ht="15.75" customHeight="1">
      <c r="A508" s="2">
        <v>231.0</v>
      </c>
      <c r="C508" s="2" t="str">
        <f t="shared" ref="C508:E508" si="478">C249*C249</f>
        <v>85043.21687</v>
      </c>
      <c r="D508" s="2" t="str">
        <f t="shared" si="478"/>
        <v>4639.920444</v>
      </c>
      <c r="E508" s="2" t="str">
        <f t="shared" si="478"/>
        <v>76748.61833</v>
      </c>
      <c r="H508" s="2" t="str">
        <f t="shared" si="16"/>
        <v>212.7599073</v>
      </c>
      <c r="K508" s="2" t="str">
        <f t="shared" si="17"/>
        <v>2320.868668</v>
      </c>
      <c r="M508" s="2" t="str">
        <f t="shared" si="18"/>
        <v>397.6660806</v>
      </c>
      <c r="O508" s="2" t="str">
        <f t="shared" ref="O508:T508" si="479">O249*O249</f>
        <v>0</v>
      </c>
      <c r="P508" s="2" t="str">
        <f t="shared" si="479"/>
        <v>0</v>
      </c>
      <c r="Q508" s="2" t="str">
        <f t="shared" si="479"/>
        <v>0</v>
      </c>
      <c r="R508" s="2" t="str">
        <f t="shared" si="479"/>
        <v>76748.61833</v>
      </c>
      <c r="S508" s="2" t="str">
        <f t="shared" si="479"/>
        <v>212.7599073</v>
      </c>
      <c r="T508" s="2" t="str">
        <f t="shared" si="479"/>
        <v>85043.21687</v>
      </c>
    </row>
    <row r="509" ht="15.75" customHeight="1">
      <c r="A509" s="2">
        <v>232.0</v>
      </c>
      <c r="C509" s="2" t="str">
        <f t="shared" ref="C509:E509" si="480">C250*C250</f>
        <v>88658.85959</v>
      </c>
      <c r="D509" s="2" t="str">
        <f t="shared" si="480"/>
        <v>3039.867518</v>
      </c>
      <c r="E509" s="2" t="str">
        <f t="shared" si="480"/>
        <v>79377.55138</v>
      </c>
      <c r="H509" s="2" t="str">
        <f t="shared" si="16"/>
        <v>256.517271</v>
      </c>
      <c r="K509" s="2" t="str">
        <f t="shared" si="17"/>
        <v>2160.592305</v>
      </c>
      <c r="M509" s="2" t="str">
        <f t="shared" si="18"/>
        <v>74.871323</v>
      </c>
      <c r="O509" s="2" t="str">
        <f t="shared" ref="O509:T509" si="481">O250*O250</f>
        <v>0</v>
      </c>
      <c r="P509" s="2" t="str">
        <f t="shared" si="481"/>
        <v>0</v>
      </c>
      <c r="Q509" s="2" t="str">
        <f t="shared" si="481"/>
        <v>0</v>
      </c>
      <c r="R509" s="2" t="str">
        <f t="shared" si="481"/>
        <v>79377.55138</v>
      </c>
      <c r="S509" s="2" t="str">
        <f t="shared" si="481"/>
        <v>256.517271</v>
      </c>
      <c r="T509" s="2" t="str">
        <f t="shared" si="481"/>
        <v>88658.85959</v>
      </c>
    </row>
    <row r="510" ht="15.75" customHeight="1">
      <c r="A510" s="2">
        <v>233.0</v>
      </c>
      <c r="C510" s="2" t="str">
        <f t="shared" ref="C510:E510" si="482">C251*C251</f>
        <v>91543.16153</v>
      </c>
      <c r="D510" s="2" t="str">
        <f t="shared" si="482"/>
        <v>1722.096293</v>
      </c>
      <c r="E510" s="2" t="str">
        <f t="shared" si="482"/>
        <v>81953.55866</v>
      </c>
      <c r="H510" s="2" t="str">
        <f t="shared" si="16"/>
        <v>265.2235347</v>
      </c>
      <c r="K510" s="2" t="str">
        <f t="shared" si="17"/>
        <v>2003.542631</v>
      </c>
      <c r="M510" s="2" t="str">
        <f t="shared" si="18"/>
        <v>10.64587548</v>
      </c>
      <c r="O510" s="2" t="str">
        <f t="shared" ref="O510:T510" si="483">O251*O251</f>
        <v>0</v>
      </c>
      <c r="P510" s="2" t="str">
        <f t="shared" si="483"/>
        <v>0</v>
      </c>
      <c r="Q510" s="2" t="str">
        <f t="shared" si="483"/>
        <v>0</v>
      </c>
      <c r="R510" s="2" t="str">
        <f t="shared" si="483"/>
        <v>81953.55866</v>
      </c>
      <c r="S510" s="2" t="str">
        <f t="shared" si="483"/>
        <v>265.2235347</v>
      </c>
      <c r="T510" s="2" t="str">
        <f t="shared" si="483"/>
        <v>91543.16153</v>
      </c>
    </row>
    <row r="511" ht="15.75" customHeight="1">
      <c r="A511" s="2">
        <v>234.0</v>
      </c>
      <c r="C511" s="2" t="str">
        <f t="shared" ref="C511:E511" si="484">C252*C252</f>
        <v>93644.15712</v>
      </c>
      <c r="D511" s="2" t="str">
        <f t="shared" si="484"/>
        <v>787.9655041</v>
      </c>
      <c r="E511" s="2" t="str">
        <f t="shared" si="484"/>
        <v>84470.43433</v>
      </c>
      <c r="H511" s="2" t="str">
        <f t="shared" si="16"/>
        <v>236.4013938</v>
      </c>
      <c r="K511" s="2" t="str">
        <f t="shared" si="17"/>
        <v>1850.097993</v>
      </c>
      <c r="M511" s="2" t="str">
        <f t="shared" si="18"/>
        <v>223.2646255</v>
      </c>
      <c r="O511" s="2" t="str">
        <f t="shared" ref="O511:T511" si="485">O252*O252</f>
        <v>0</v>
      </c>
      <c r="P511" s="2" t="str">
        <f t="shared" si="485"/>
        <v>0</v>
      </c>
      <c r="Q511" s="2" t="str">
        <f t="shared" si="485"/>
        <v>0</v>
      </c>
      <c r="R511" s="2" t="str">
        <f t="shared" si="485"/>
        <v>84470.43433</v>
      </c>
      <c r="S511" s="2" t="str">
        <f t="shared" si="485"/>
        <v>236.4013938</v>
      </c>
      <c r="T511" s="2" t="str">
        <f t="shared" si="485"/>
        <v>93644.15712</v>
      </c>
    </row>
    <row r="512" ht="15.75" customHeight="1">
      <c r="A512" s="2">
        <v>235.0</v>
      </c>
      <c r="C512" s="2" t="str">
        <f t="shared" ref="C512:E512" si="486">C253*C253</f>
        <v>94972.86069</v>
      </c>
      <c r="D512" s="2" t="str">
        <f t="shared" si="486"/>
        <v>246.4871198</v>
      </c>
      <c r="E512" s="2" t="str">
        <f t="shared" si="486"/>
        <v>86922.11504</v>
      </c>
      <c r="H512" s="2" t="str">
        <f t="shared" si="16"/>
        <v>178.2519805</v>
      </c>
      <c r="K512" s="2" t="str">
        <f t="shared" si="17"/>
        <v>1700.628052</v>
      </c>
      <c r="M512" s="2" t="str">
        <f t="shared" si="18"/>
        <v>652.2284427</v>
      </c>
      <c r="O512" s="2" t="str">
        <f t="shared" ref="O512:T512" si="487">O253*O253</f>
        <v>0</v>
      </c>
      <c r="P512" s="2" t="str">
        <f t="shared" si="487"/>
        <v>0</v>
      </c>
      <c r="Q512" s="2" t="str">
        <f t="shared" si="487"/>
        <v>0</v>
      </c>
      <c r="R512" s="2" t="str">
        <f t="shared" si="487"/>
        <v>86922.11504</v>
      </c>
      <c r="S512" s="2" t="str">
        <f t="shared" si="487"/>
        <v>178.2519805</v>
      </c>
      <c r="T512" s="2" t="str">
        <f t="shared" si="487"/>
        <v>94972.86069</v>
      </c>
    </row>
    <row r="513" ht="15.75" customHeight="1">
      <c r="A513" s="2">
        <v>236.0</v>
      </c>
      <c r="C513" s="2" t="str">
        <f t="shared" ref="C513:E513" si="488">C254*C254</f>
        <v>95601.64895</v>
      </c>
      <c r="D513" s="2" t="str">
        <f t="shared" si="488"/>
        <v>26.56868094</v>
      </c>
      <c r="E513" s="2" t="str">
        <f t="shared" si="488"/>
        <v>89302.69446</v>
      </c>
      <c r="H513" s="2" t="str">
        <f t="shared" si="16"/>
        <v>107.3212904</v>
      </c>
      <c r="K513" s="2" t="str">
        <f t="shared" si="17"/>
        <v>1555.492895</v>
      </c>
      <c r="M513" s="2" t="str">
        <f t="shared" si="18"/>
        <v>1175.47877</v>
      </c>
      <c r="O513" s="2" t="str">
        <f t="shared" ref="O513:T513" si="489">O254*O254</f>
        <v>0</v>
      </c>
      <c r="P513" s="2" t="str">
        <f t="shared" si="489"/>
        <v>0</v>
      </c>
      <c r="Q513" s="2" t="str">
        <f t="shared" si="489"/>
        <v>0</v>
      </c>
      <c r="R513" s="2" t="str">
        <f t="shared" si="489"/>
        <v>89302.69446</v>
      </c>
      <c r="S513" s="2" t="str">
        <f t="shared" si="489"/>
        <v>107.3212904</v>
      </c>
      <c r="T513" s="2" t="str">
        <f t="shared" si="489"/>
        <v>95601.64895</v>
      </c>
    </row>
    <row r="514" ht="15.75" customHeight="1">
      <c r="A514" s="2">
        <v>237.0</v>
      </c>
      <c r="C514" s="2" t="str">
        <f t="shared" ref="C514:E514" si="490">C255*C255</f>
        <v>95656.04642</v>
      </c>
      <c r="D514" s="2" t="str">
        <f t="shared" si="490"/>
        <v>8.589637396</v>
      </c>
      <c r="E514" s="2" t="str">
        <f t="shared" si="490"/>
        <v>91606.43757</v>
      </c>
      <c r="H514" s="2" t="str">
        <f t="shared" si="16"/>
        <v>43.79213935</v>
      </c>
      <c r="K514" s="2" t="str">
        <f t="shared" si="17"/>
        <v>1415.042164</v>
      </c>
      <c r="M514" s="2" t="str">
        <f t="shared" si="18"/>
        <v>1644.128505</v>
      </c>
      <c r="O514" s="2" t="str">
        <f t="shared" ref="O514:T514" si="491">O255*O255</f>
        <v>0</v>
      </c>
      <c r="P514" s="2" t="str">
        <f t="shared" si="491"/>
        <v>0</v>
      </c>
      <c r="Q514" s="2" t="str">
        <f t="shared" si="491"/>
        <v>0</v>
      </c>
      <c r="R514" s="2" t="str">
        <f t="shared" si="491"/>
        <v>91606.43757</v>
      </c>
      <c r="S514" s="2" t="str">
        <f t="shared" si="491"/>
        <v>43.79213935</v>
      </c>
      <c r="T514" s="2" t="str">
        <f t="shared" si="491"/>
        <v>95656.04642</v>
      </c>
    </row>
    <row r="515" ht="15.75" customHeight="1">
      <c r="A515" s="2">
        <v>238.0</v>
      </c>
      <c r="C515" s="2" t="str">
        <f t="shared" ref="C515:E515" si="492">C256*C256</f>
        <v>95301.44915</v>
      </c>
      <c r="D515" s="2" t="str">
        <f t="shared" si="492"/>
        <v>65.62865962</v>
      </c>
      <c r="E515" s="2" t="str">
        <f t="shared" si="492"/>
        <v>93827.79446</v>
      </c>
      <c r="H515" s="2" t="str">
        <f t="shared" si="16"/>
        <v>5.741288569</v>
      </c>
      <c r="K515" s="2" t="str">
        <f t="shared" si="17"/>
        <v>1279.614218</v>
      </c>
      <c r="M515" s="2" t="str">
        <f t="shared" si="18"/>
        <v>1924.826749</v>
      </c>
      <c r="O515" s="2" t="str">
        <f t="shared" ref="O515:T515" si="493">O256*O256</f>
        <v>0</v>
      </c>
      <c r="P515" s="2" t="str">
        <f t="shared" si="493"/>
        <v>0</v>
      </c>
      <c r="Q515" s="2" t="str">
        <f t="shared" si="493"/>
        <v>0</v>
      </c>
      <c r="R515" s="2" t="str">
        <f t="shared" si="493"/>
        <v>93827.79446</v>
      </c>
      <c r="S515" s="2" t="str">
        <f t="shared" si="493"/>
        <v>5.741288569</v>
      </c>
      <c r="T515" s="2" t="str">
        <f t="shared" si="493"/>
        <v>95301.44915</v>
      </c>
    </row>
    <row r="516" ht="15.75" customHeight="1">
      <c r="A516" s="2">
        <v>239.0</v>
      </c>
      <c r="C516" s="2" t="str">
        <f t="shared" ref="C516:E516" si="494">C257*C257</f>
        <v>94726.94953</v>
      </c>
      <c r="D516" s="2" t="str">
        <f t="shared" si="494"/>
        <v>102.3040898</v>
      </c>
      <c r="E516" s="2" t="str">
        <f t="shared" si="494"/>
        <v>95961.41367</v>
      </c>
      <c r="H516" s="2" t="str">
        <f t="shared" si="16"/>
        <v>3.995832907</v>
      </c>
      <c r="K516" s="2" t="str">
        <f t="shared" si="17"/>
        <v>1149.535315</v>
      </c>
      <c r="M516" s="2" t="str">
        <f t="shared" si="18"/>
        <v>1937.702843</v>
      </c>
      <c r="O516" s="2" t="str">
        <f t="shared" ref="O516:T516" si="495">O257*O257</f>
        <v>0</v>
      </c>
      <c r="P516" s="2" t="str">
        <f t="shared" si="495"/>
        <v>0</v>
      </c>
      <c r="Q516" s="2" t="str">
        <f t="shared" si="495"/>
        <v>0</v>
      </c>
      <c r="R516" s="2" t="str">
        <f t="shared" si="495"/>
        <v>95961.41367</v>
      </c>
      <c r="S516" s="2" t="str">
        <f t="shared" si="495"/>
        <v>3.995832907</v>
      </c>
      <c r="T516" s="2" t="str">
        <f t="shared" si="495"/>
        <v>94726.94953</v>
      </c>
    </row>
    <row r="517" ht="15.75" customHeight="1">
      <c r="A517" s="2">
        <v>240.0</v>
      </c>
      <c r="C517" s="2" t="str">
        <f t="shared" ref="C517:E517" si="496">C258*C258</f>
        <v>94128.55004</v>
      </c>
      <c r="D517" s="2" t="str">
        <f t="shared" si="496"/>
        <v>80.26834476</v>
      </c>
      <c r="E517" s="2" t="str">
        <f t="shared" si="496"/>
        <v>98002.15513</v>
      </c>
      <c r="H517" s="2" t="str">
        <f t="shared" si="16"/>
        <v>39.05242918</v>
      </c>
      <c r="K517" s="2" t="str">
        <f t="shared" si="17"/>
        <v>1025.118826</v>
      </c>
      <c r="M517" s="2" t="str">
        <f t="shared" si="18"/>
        <v>1679.092988</v>
      </c>
      <c r="O517" s="2" t="str">
        <f t="shared" ref="O517:T517" si="497">O258*O258</f>
        <v>0</v>
      </c>
      <c r="P517" s="2" t="str">
        <f t="shared" si="497"/>
        <v>0</v>
      </c>
      <c r="Q517" s="2" t="str">
        <f t="shared" si="497"/>
        <v>0</v>
      </c>
      <c r="R517" s="2" t="str">
        <f t="shared" si="497"/>
        <v>98002.15513</v>
      </c>
      <c r="S517" s="2" t="str">
        <f t="shared" si="497"/>
        <v>39.05242918</v>
      </c>
      <c r="T517" s="2" t="str">
        <f t="shared" si="497"/>
        <v>94128.55004</v>
      </c>
    </row>
    <row r="518" ht="15.75" customHeight="1">
      <c r="A518" s="2">
        <v>241.0</v>
      </c>
      <c r="C518" s="2" t="str">
        <f t="shared" ref="C518:E518" si="498">C259*C259</f>
        <v>93693.69831</v>
      </c>
      <c r="D518" s="2" t="str">
        <f t="shared" si="498"/>
        <v>23.56695674</v>
      </c>
      <c r="E518" s="2" t="str">
        <f t="shared" si="498"/>
        <v>99945.10252</v>
      </c>
      <c r="H518" s="2" t="str">
        <f t="shared" si="16"/>
        <v>100.935976</v>
      </c>
      <c r="K518" s="2" t="str">
        <f t="shared" si="17"/>
        <v>906.6644807</v>
      </c>
      <c r="M518" s="2" t="str">
        <f t="shared" si="18"/>
        <v>1222.582751</v>
      </c>
      <c r="O518" s="2" t="str">
        <f t="shared" ref="O518:T518" si="499">O259*O259</f>
        <v>0</v>
      </c>
      <c r="P518" s="2" t="str">
        <f t="shared" si="499"/>
        <v>0</v>
      </c>
      <c r="Q518" s="2" t="str">
        <f t="shared" si="499"/>
        <v>0</v>
      </c>
      <c r="R518" s="2" t="str">
        <f t="shared" si="499"/>
        <v>99945.10252</v>
      </c>
      <c r="S518" s="2" t="str">
        <f t="shared" si="499"/>
        <v>100.935976</v>
      </c>
      <c r="T518" s="2" t="str">
        <f t="shared" si="499"/>
        <v>93693.69831</v>
      </c>
    </row>
    <row r="519" ht="15.75" customHeight="1">
      <c r="A519" s="2">
        <v>242.0</v>
      </c>
      <c r="C519" s="2" t="str">
        <f t="shared" ref="C519:E519" si="500">C260*C260</f>
        <v>93588.38792</v>
      </c>
      <c r="D519" s="2" t="str">
        <f t="shared" si="500"/>
        <v>3.11569446</v>
      </c>
      <c r="E519" s="2" t="str">
        <f t="shared" si="500"/>
        <v>101785.5751</v>
      </c>
      <c r="H519" s="2" t="str">
        <f t="shared" si="16"/>
        <v>172.037957</v>
      </c>
      <c r="K519" s="2" t="str">
        <f t="shared" si="17"/>
        <v>794.4576471</v>
      </c>
      <c r="M519" s="2" t="str">
        <f t="shared" si="18"/>
        <v>698.0688233</v>
      </c>
      <c r="O519" s="2" t="str">
        <f t="shared" ref="O519:T519" si="501">O260*O260</f>
        <v>0</v>
      </c>
      <c r="P519" s="2" t="str">
        <f t="shared" si="501"/>
        <v>0</v>
      </c>
      <c r="Q519" s="2" t="str">
        <f t="shared" si="501"/>
        <v>0</v>
      </c>
      <c r="R519" s="2" t="str">
        <f t="shared" si="501"/>
        <v>101785.5751</v>
      </c>
      <c r="S519" s="2" t="str">
        <f t="shared" si="501"/>
        <v>172.037957</v>
      </c>
      <c r="T519" s="2" t="str">
        <f t="shared" si="501"/>
        <v>93588.38792</v>
      </c>
    </row>
    <row r="520" ht="15.75" customHeight="1">
      <c r="A520" s="2">
        <v>243.0</v>
      </c>
      <c r="C520" s="2" t="str">
        <f t="shared" ref="C520:E520" si="502">C261*C261</f>
        <v>93947.27315</v>
      </c>
      <c r="D520" s="2" t="str">
        <f t="shared" si="502"/>
        <v>105.7197969</v>
      </c>
      <c r="E520" s="2" t="str">
        <f t="shared" si="502"/>
        <v>103519.139</v>
      </c>
      <c r="H520" s="2" t="str">
        <f t="shared" si="16"/>
        <v>232.1268167</v>
      </c>
      <c r="K520" s="2" t="str">
        <f t="shared" si="17"/>
        <v>688.7686408</v>
      </c>
      <c r="M520" s="2" t="str">
        <f t="shared" si="18"/>
        <v>254.7978567</v>
      </c>
      <c r="O520" s="2" t="str">
        <f t="shared" ref="O520:T520" si="503">O261*O261</f>
        <v>0</v>
      </c>
      <c r="P520" s="2" t="str">
        <f t="shared" si="503"/>
        <v>0</v>
      </c>
      <c r="Q520" s="2" t="str">
        <f t="shared" si="503"/>
        <v>0</v>
      </c>
      <c r="R520" s="2" t="str">
        <f t="shared" si="503"/>
        <v>103519.139</v>
      </c>
      <c r="S520" s="2" t="str">
        <f t="shared" si="503"/>
        <v>232.1268167</v>
      </c>
      <c r="T520" s="2" t="str">
        <f t="shared" si="503"/>
        <v>93947.27315</v>
      </c>
    </row>
    <row r="521" ht="15.75" customHeight="1">
      <c r="A521" s="2">
        <v>244.0</v>
      </c>
      <c r="C521" s="2" t="str">
        <f t="shared" ref="C521:E521" si="504">C262*C262</f>
        <v>94866.5774</v>
      </c>
      <c r="D521" s="2" t="str">
        <f t="shared" si="504"/>
        <v>397.5846951</v>
      </c>
      <c r="E521" s="2" t="str">
        <f t="shared" si="504"/>
        <v>105141.618</v>
      </c>
      <c r="H521" s="2" t="str">
        <f t="shared" si="16"/>
        <v>264.1047041</v>
      </c>
      <c r="K521" s="2" t="str">
        <f t="shared" si="17"/>
        <v>589.8520758</v>
      </c>
      <c r="M521" s="2" t="str">
        <f t="shared" si="18"/>
        <v>18.89940413</v>
      </c>
      <c r="O521" s="2" t="str">
        <f t="shared" ref="O521:T521" si="505">O262*O262</f>
        <v>0</v>
      </c>
      <c r="P521" s="2" t="str">
        <f t="shared" si="505"/>
        <v>0</v>
      </c>
      <c r="Q521" s="2" t="str">
        <f t="shared" si="505"/>
        <v>0</v>
      </c>
      <c r="R521" s="2" t="str">
        <f t="shared" si="505"/>
        <v>105141.618</v>
      </c>
      <c r="S521" s="2" t="str">
        <f t="shared" si="505"/>
        <v>264.1047041</v>
      </c>
      <c r="T521" s="2" t="str">
        <f t="shared" si="505"/>
        <v>94866.5774</v>
      </c>
    </row>
    <row r="522" ht="15.75" customHeight="1">
      <c r="A522" s="2">
        <v>245.0</v>
      </c>
      <c r="C522" s="2" t="str">
        <f t="shared" ref="C522:E522" si="506">C263*C263</f>
        <v>96399.21292</v>
      </c>
      <c r="D522" s="2" t="str">
        <f t="shared" si="506"/>
        <v>893.8524321</v>
      </c>
      <c r="E522" s="2" t="str">
        <f t="shared" si="506"/>
        <v>106649.1033</v>
      </c>
      <c r="H522" s="2" t="str">
        <f t="shared" si="16"/>
        <v>258.872542</v>
      </c>
      <c r="K522" s="2" t="str">
        <f t="shared" si="17"/>
        <v>497.9462509</v>
      </c>
      <c r="M522" s="2" t="str">
        <f t="shared" si="18"/>
        <v>57.49666708</v>
      </c>
      <c r="O522" s="2" t="str">
        <f t="shared" ref="O522:T522" si="507">O263*O263</f>
        <v>0</v>
      </c>
      <c r="P522" s="2" t="str">
        <f t="shared" si="507"/>
        <v>0</v>
      </c>
      <c r="Q522" s="2" t="str">
        <f t="shared" si="507"/>
        <v>0</v>
      </c>
      <c r="R522" s="2" t="str">
        <f t="shared" si="507"/>
        <v>106649.1033</v>
      </c>
      <c r="S522" s="2" t="str">
        <f t="shared" si="507"/>
        <v>258.872542</v>
      </c>
      <c r="T522" s="2" t="str">
        <f t="shared" si="507"/>
        <v>96399.21292</v>
      </c>
    </row>
    <row r="523" ht="15.75" customHeight="1">
      <c r="A523" s="2">
        <v>246.0</v>
      </c>
      <c r="C523" s="2" t="str">
        <f t="shared" ref="C523:E523" si="508">C264*C264</f>
        <v>98551.54596</v>
      </c>
      <c r="D523" s="2" t="str">
        <f t="shared" si="508"/>
        <v>1543.893892</v>
      </c>
      <c r="E523" s="2" t="str">
        <f t="shared" si="508"/>
        <v>108037.9633</v>
      </c>
      <c r="H523" s="2" t="str">
        <f t="shared" si="16"/>
        <v>217.9191046</v>
      </c>
      <c r="K523" s="2" t="str">
        <f t="shared" si="17"/>
        <v>413.2725753</v>
      </c>
      <c r="M523" s="2" t="str">
        <f t="shared" si="18"/>
        <v>359.607073</v>
      </c>
      <c r="O523" s="2" t="str">
        <f t="shared" ref="O523:T523" si="509">O264*O264</f>
        <v>0</v>
      </c>
      <c r="P523" s="2" t="str">
        <f t="shared" si="509"/>
        <v>0</v>
      </c>
      <c r="Q523" s="2" t="str">
        <f t="shared" si="509"/>
        <v>0</v>
      </c>
      <c r="R523" s="2" t="str">
        <f t="shared" si="509"/>
        <v>108037.9633</v>
      </c>
      <c r="S523" s="2" t="str">
        <f t="shared" si="509"/>
        <v>217.9191046</v>
      </c>
      <c r="T523" s="2" t="str">
        <f t="shared" si="509"/>
        <v>98551.54596</v>
      </c>
    </row>
    <row r="524" ht="15.75" customHeight="1">
      <c r="A524" s="2">
        <v>247.0</v>
      </c>
      <c r="C524" s="2" t="str">
        <f t="shared" ref="C524:E524" si="510">C265*C265</f>
        <v>101281.5823</v>
      </c>
      <c r="D524" s="2" t="str">
        <f t="shared" si="510"/>
        <v>2237.419477</v>
      </c>
      <c r="E524" s="2" t="str">
        <f t="shared" si="510"/>
        <v>109304.852</v>
      </c>
      <c r="H524" s="2" t="str">
        <f t="shared" si="16"/>
        <v>152.8973966</v>
      </c>
      <c r="K524" s="2" t="str">
        <f t="shared" si="17"/>
        <v>336.0350351</v>
      </c>
      <c r="M524" s="2" t="str">
        <f t="shared" si="18"/>
        <v>839.2672872</v>
      </c>
      <c r="O524" s="2" t="str">
        <f t="shared" ref="O524:T524" si="511">O265*O265</f>
        <v>0</v>
      </c>
      <c r="P524" s="2" t="str">
        <f t="shared" si="511"/>
        <v>0</v>
      </c>
      <c r="Q524" s="2" t="str">
        <f t="shared" si="511"/>
        <v>0</v>
      </c>
      <c r="R524" s="2" t="str">
        <f t="shared" si="511"/>
        <v>109304.852</v>
      </c>
      <c r="S524" s="2" t="str">
        <f t="shared" si="511"/>
        <v>152.8973966</v>
      </c>
      <c r="T524" s="2" t="str">
        <f t="shared" si="511"/>
        <v>101281.5823</v>
      </c>
    </row>
    <row r="525" ht="15.75" customHeight="1">
      <c r="A525" s="2">
        <v>248.0</v>
      </c>
      <c r="C525" s="2" t="str">
        <f t="shared" ref="C525:E525" si="512">C266*C266</f>
        <v>104498.8539</v>
      </c>
      <c r="D525" s="2" t="str">
        <f t="shared" si="512"/>
        <v>2830.288658</v>
      </c>
      <c r="E525" s="2" t="str">
        <f t="shared" si="512"/>
        <v>110446.7175</v>
      </c>
      <c r="H525" s="2" t="str">
        <f t="shared" si="16"/>
        <v>82.30887568</v>
      </c>
      <c r="K525" s="2" t="str">
        <f t="shared" si="17"/>
        <v>266.4197026</v>
      </c>
      <c r="M525" s="2" t="str">
        <f t="shared" si="18"/>
        <v>1359.993459</v>
      </c>
      <c r="O525" s="2" t="str">
        <f t="shared" ref="O525:T525" si="513">O266*O266</f>
        <v>0</v>
      </c>
      <c r="P525" s="2" t="str">
        <f t="shared" si="513"/>
        <v>0</v>
      </c>
      <c r="Q525" s="2" t="str">
        <f t="shared" si="513"/>
        <v>0</v>
      </c>
      <c r="R525" s="2" t="str">
        <f t="shared" si="513"/>
        <v>110446.7175</v>
      </c>
      <c r="S525" s="2" t="str">
        <f t="shared" si="513"/>
        <v>82.30887568</v>
      </c>
      <c r="T525" s="2" t="str">
        <f t="shared" si="513"/>
        <v>104498.8539</v>
      </c>
    </row>
    <row r="526" ht="15.75" customHeight="1">
      <c r="A526" s="2">
        <v>249.0</v>
      </c>
      <c r="C526" s="2" t="str">
        <f t="shared" ref="C526:E526" si="514">C267*C267</f>
        <v>108066.744</v>
      </c>
      <c r="D526" s="2" t="str">
        <f t="shared" si="514"/>
        <v>3182.987906</v>
      </c>
      <c r="E526" s="2" t="str">
        <f t="shared" si="514"/>
        <v>111460.8089</v>
      </c>
      <c r="H526" s="2" t="str">
        <f t="shared" si="16"/>
        <v>26.2389958</v>
      </c>
      <c r="K526" s="2" t="str">
        <f t="shared" si="17"/>
        <v>204.5942869</v>
      </c>
      <c r="M526" s="2" t="str">
        <f t="shared" si="18"/>
        <v>1773.616715</v>
      </c>
      <c r="O526" s="2" t="str">
        <f t="shared" ref="O526:T526" si="515">O267*O267</f>
        <v>0</v>
      </c>
      <c r="P526" s="2" t="str">
        <f t="shared" si="515"/>
        <v>0</v>
      </c>
      <c r="Q526" s="2" t="str">
        <f t="shared" si="515"/>
        <v>0</v>
      </c>
      <c r="R526" s="2" t="str">
        <f t="shared" si="515"/>
        <v>111460.8089</v>
      </c>
      <c r="S526" s="2" t="str">
        <f t="shared" si="515"/>
        <v>26.2389958</v>
      </c>
      <c r="T526" s="2" t="str">
        <f t="shared" si="515"/>
        <v>108066.744</v>
      </c>
    </row>
    <row r="527" ht="15.75" customHeight="1">
      <c r="A527" s="2">
        <v>250.0</v>
      </c>
      <c r="C527" s="2" t="str">
        <f t="shared" ref="C527:E527" si="516">C268*C268</f>
        <v>111808.1869</v>
      </c>
      <c r="D527" s="2" t="str">
        <f t="shared" si="516"/>
        <v>3200.819267</v>
      </c>
      <c r="E527" s="2" t="str">
        <f t="shared" si="516"/>
        <v>112344.6831</v>
      </c>
      <c r="H527" s="2" t="str">
        <f t="shared" si="16"/>
        <v>0.6420364437</v>
      </c>
      <c r="K527" s="2" t="str">
        <f t="shared" si="17"/>
        <v>150.7077311</v>
      </c>
      <c r="M527" s="2" t="str">
        <f t="shared" si="18"/>
        <v>1962.443546</v>
      </c>
      <c r="O527" s="2" t="str">
        <f t="shared" ref="O527:T527" si="517">O268*O268</f>
        <v>0</v>
      </c>
      <c r="P527" s="2" t="str">
        <f t="shared" si="517"/>
        <v>0</v>
      </c>
      <c r="Q527" s="2" t="str">
        <f t="shared" si="517"/>
        <v>0</v>
      </c>
      <c r="R527" s="2" t="str">
        <f t="shared" si="517"/>
        <v>112344.6831</v>
      </c>
      <c r="S527" s="2" t="str">
        <f t="shared" si="517"/>
        <v>0.6420364437</v>
      </c>
      <c r="T527" s="2" t="str">
        <f t="shared" si="517"/>
        <v>111808.1869</v>
      </c>
    </row>
    <row r="528" ht="15.75" customHeight="1">
      <c r="A528" s="2">
        <v>251.0</v>
      </c>
      <c r="C528" s="2" t="str">
        <f t="shared" ref="C528:E528" si="518">C269*C269</f>
        <v>115515.4977</v>
      </c>
      <c r="D528" s="2" t="str">
        <f t="shared" si="518"/>
        <v>2864.047282</v>
      </c>
      <c r="E528" s="2" t="str">
        <f t="shared" si="518"/>
        <v>113096.2109</v>
      </c>
      <c r="H528" s="2" t="str">
        <f t="shared" si="16"/>
        <v>12.80142758</v>
      </c>
      <c r="K528" s="2" t="str">
        <f t="shared" si="17"/>
        <v>104.8898525</v>
      </c>
      <c r="M528" s="2" t="str">
        <f t="shared" si="18"/>
        <v>1872.744638</v>
      </c>
      <c r="O528" s="2" t="str">
        <f t="shared" ref="O528:T528" si="519">O269*O269</f>
        <v>0</v>
      </c>
      <c r="P528" s="2" t="str">
        <f t="shared" si="519"/>
        <v>0</v>
      </c>
      <c r="Q528" s="2" t="str">
        <f t="shared" si="519"/>
        <v>0</v>
      </c>
      <c r="R528" s="2" t="str">
        <f t="shared" si="519"/>
        <v>113096.2109</v>
      </c>
      <c r="S528" s="2" t="str">
        <f t="shared" si="519"/>
        <v>12.80142758</v>
      </c>
      <c r="T528" s="2" t="str">
        <f t="shared" si="519"/>
        <v>115515.4977</v>
      </c>
    </row>
    <row r="529" ht="15.75" customHeight="1">
      <c r="A529" s="2">
        <v>252.0</v>
      </c>
      <c r="C529" s="2" t="str">
        <f t="shared" ref="C529:E529" si="520">C270*C270</f>
        <v>118964.5092</v>
      </c>
      <c r="D529" s="2" t="str">
        <f t="shared" si="520"/>
        <v>2238.845383</v>
      </c>
      <c r="E529" s="2" t="str">
        <f t="shared" si="520"/>
        <v>113713.5816</v>
      </c>
      <c r="H529" s="2" t="str">
        <f t="shared" si="16"/>
        <v>59.25730226</v>
      </c>
      <c r="K529" s="2" t="str">
        <f t="shared" si="17"/>
        <v>67.25103048</v>
      </c>
      <c r="M529" s="2" t="str">
        <f t="shared" si="18"/>
        <v>1530.04317</v>
      </c>
      <c r="O529" s="2" t="str">
        <f t="shared" ref="O529:T529" si="521">O270*O270</f>
        <v>0</v>
      </c>
      <c r="P529" s="2" t="str">
        <f t="shared" si="521"/>
        <v>0</v>
      </c>
      <c r="Q529" s="2" t="str">
        <f t="shared" si="521"/>
        <v>0</v>
      </c>
      <c r="R529" s="2" t="str">
        <f t="shared" si="521"/>
        <v>113713.5816</v>
      </c>
      <c r="S529" s="2" t="str">
        <f t="shared" si="521"/>
        <v>59.25730226</v>
      </c>
      <c r="T529" s="2" t="str">
        <f t="shared" si="521"/>
        <v>118964.5092</v>
      </c>
    </row>
    <row r="530" ht="15.75" customHeight="1">
      <c r="A530" s="2">
        <v>253.0</v>
      </c>
      <c r="C530" s="2" t="str">
        <f t="shared" ref="C530:E530" si="522">C271*C271</f>
        <v>121932.3382</v>
      </c>
      <c r="D530" s="2" t="str">
        <f t="shared" si="522"/>
        <v>1465.150898</v>
      </c>
      <c r="E530" s="2" t="str">
        <f t="shared" si="522"/>
        <v>114195.3081</v>
      </c>
      <c r="H530" s="2" t="str">
        <f t="shared" si="16"/>
        <v>126.7909768</v>
      </c>
      <c r="K530" s="2" t="str">
        <f t="shared" si="17"/>
        <v>37.88194018</v>
      </c>
      <c r="M530" s="2" t="str">
        <f t="shared" si="18"/>
        <v>1031.852369</v>
      </c>
      <c r="O530" s="2" t="str">
        <f t="shared" ref="O530:T530" si="523">O271*O271</f>
        <v>0</v>
      </c>
      <c r="P530" s="2" t="str">
        <f t="shared" si="523"/>
        <v>0</v>
      </c>
      <c r="Q530" s="2" t="str">
        <f t="shared" si="523"/>
        <v>0</v>
      </c>
      <c r="R530" s="2" t="str">
        <f t="shared" si="523"/>
        <v>114195.3081</v>
      </c>
      <c r="S530" s="2" t="str">
        <f t="shared" si="523"/>
        <v>126.7909768</v>
      </c>
      <c r="T530" s="2" t="str">
        <f t="shared" si="523"/>
        <v>121932.3382</v>
      </c>
    </row>
    <row r="531" ht="15.75" customHeight="1">
      <c r="A531" s="2">
        <v>254.0</v>
      </c>
      <c r="C531" s="2" t="str">
        <f t="shared" ref="C531:E531" si="524">C272*C272</f>
        <v>124217.1789</v>
      </c>
      <c r="D531" s="2" t="str">
        <f t="shared" si="524"/>
        <v>723.9989849</v>
      </c>
      <c r="E531" s="2" t="str">
        <f t="shared" si="524"/>
        <v>114540.2299</v>
      </c>
      <c r="H531" s="2" t="str">
        <f t="shared" si="16"/>
        <v>196.1862316</v>
      </c>
      <c r="K531" s="2" t="str">
        <f t="shared" si="17"/>
        <v>16.85333433</v>
      </c>
      <c r="M531" s="2" t="str">
        <f t="shared" si="18"/>
        <v>519.9288307</v>
      </c>
      <c r="O531" s="2" t="str">
        <f t="shared" ref="O531:T531" si="525">O272*O272</f>
        <v>0</v>
      </c>
      <c r="P531" s="2" t="str">
        <f t="shared" si="525"/>
        <v>0</v>
      </c>
      <c r="Q531" s="2" t="str">
        <f t="shared" si="525"/>
        <v>0</v>
      </c>
      <c r="R531" s="2" t="str">
        <f t="shared" si="525"/>
        <v>114540.2299</v>
      </c>
      <c r="S531" s="2" t="str">
        <f t="shared" si="525"/>
        <v>196.1862316</v>
      </c>
      <c r="T531" s="2" t="str">
        <f t="shared" si="525"/>
        <v>124217.1789</v>
      </c>
    </row>
    <row r="532" ht="15.75" customHeight="1">
      <c r="A532" s="2">
        <v>255.0</v>
      </c>
      <c r="C532" s="2" t="str">
        <f t="shared" ref="C532:E532" si="526">C273*C273</f>
        <v>125657.7891</v>
      </c>
      <c r="D532" s="2" t="str">
        <f t="shared" si="526"/>
        <v>192.7305667</v>
      </c>
      <c r="E532" s="2" t="str">
        <f t="shared" si="526"/>
        <v>114747.5158</v>
      </c>
      <c r="H532" s="2" t="str">
        <f t="shared" si="16"/>
        <v>247.697148</v>
      </c>
      <c r="K532" s="2" t="str">
        <f t="shared" si="17"/>
        <v>4.215872683</v>
      </c>
      <c r="M532" s="2" t="str">
        <f t="shared" si="18"/>
        <v>139.9367023</v>
      </c>
      <c r="O532" s="2" t="str">
        <f t="shared" ref="O532:T532" si="527">O273*O273</f>
        <v>0</v>
      </c>
      <c r="P532" s="2" t="str">
        <f t="shared" si="527"/>
        <v>0</v>
      </c>
      <c r="Q532" s="2" t="str">
        <f t="shared" si="527"/>
        <v>0</v>
      </c>
      <c r="R532" s="2" t="str">
        <f t="shared" si="527"/>
        <v>114747.5158</v>
      </c>
      <c r="S532" s="2" t="str">
        <f t="shared" si="527"/>
        <v>247.697148</v>
      </c>
      <c r="T532" s="2" t="str">
        <f t="shared" si="527"/>
        <v>125657.7891</v>
      </c>
    </row>
  </sheetData>
  <mergeCells count="19">
    <mergeCell ref="C4:D4"/>
    <mergeCell ref="C5:D5"/>
    <mergeCell ref="C6:D6"/>
    <mergeCell ref="C7:D7"/>
    <mergeCell ref="A16:A17"/>
    <mergeCell ref="C10:D10"/>
    <mergeCell ref="C8:D8"/>
    <mergeCell ref="C9:D9"/>
    <mergeCell ref="E16:F16"/>
    <mergeCell ref="H16:I16"/>
    <mergeCell ref="H8:I8"/>
    <mergeCell ref="H9:I9"/>
    <mergeCell ref="O14:Q14"/>
    <mergeCell ref="R14:T14"/>
    <mergeCell ref="C11:D11"/>
    <mergeCell ref="C12:D12"/>
    <mergeCell ref="K16:L16"/>
    <mergeCell ref="M16:N16"/>
    <mergeCell ref="C3:D3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ScaleCrop>false</ScaleCrop>
  <HeadingPairs>
    <vt:vector baseType="variant" size="4">
      <vt:variant>
        <vt:lpstr>Worksheets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baseType="lpstr" size="22">
      <vt:lpstr>Caps &amp; Harmonics</vt:lpstr>
      <vt:lpstr>Computation</vt:lpstr>
      <vt:lpstr>angle_step</vt:lpstr>
      <vt:lpstr>I1pk</vt:lpstr>
      <vt:lpstr>I1rms</vt:lpstr>
      <vt:lpstr>Inpk</vt:lpstr>
      <vt:lpstr>Inrms</vt:lpstr>
      <vt:lpstr>Irms</vt:lpstr>
      <vt:lpstr>V1Frq</vt:lpstr>
      <vt:lpstr>V1pk</vt:lpstr>
      <vt:lpstr>Vn_angle</vt:lpstr>
      <vt:lpstr>VnFrq</vt:lpstr>
      <vt:lpstr>VnPk</vt:lpstr>
      <vt:lpstr>Vrms</vt:lpstr>
      <vt:lpstr>w_1</vt:lpstr>
      <vt:lpstr>w_n</vt:lpstr>
      <vt:lpstr>Z1_C</vt:lpstr>
      <vt:lpstr>Z1_L</vt:lpstr>
      <vt:lpstr>Z1_Lc</vt:lpstr>
      <vt:lpstr>Zn_C</vt:lpstr>
      <vt:lpstr>Zn_L</vt:lpstr>
      <vt:lpstr>Zn_Lc</vt:lpstr>
    </vt:vector>
  </TitlesOfParts>
  <LinksUpToDate>false</LinksUpToDate>
  <SharedDoc>false</SharedDoc>
  <HyperlinksChanged>false</HyperlinksChanged>
  <Application>Excel Android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2014-09-23T10:58:34Z</dcterms:created>
  <dc:creator>Jeffrey</dc:creator>
  <cp:lastModifiedBy>Jeffrey Yap</cp:lastModifiedBy>
  <dcterms:modified xsi:type="dcterms:W3CDTF">2016-10-12T05:51:52Z</dcterms:modified>
</cp:coreProperties>
</file>