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rey\Documents\Work Del\"/>
    </mc:Choice>
  </mc:AlternateContent>
  <workbookProtection lockWindows="1"/>
  <bookViews>
    <workbookView xWindow="-137" yWindow="-274" windowWidth="15600" windowHeight="10534"/>
  </bookViews>
  <sheets>
    <sheet name="Harmonics" sheetId="1" r:id="rId1"/>
    <sheet name="Computation" sheetId="2" state="hidden" r:id="rId2"/>
  </sheets>
  <definedNames>
    <definedName name="angle_step">Computation!$B$16</definedName>
    <definedName name="I1pk">Harmonics!$P$33</definedName>
    <definedName name="I1rms">Harmonics!$O$554</definedName>
    <definedName name="Inpk">Harmonics!$P$34</definedName>
    <definedName name="Inrms">Harmonics!$Q$554</definedName>
    <definedName name="Irms">Harmonics!$S$554</definedName>
    <definedName name="V1Frq">Harmonics!$F$13</definedName>
    <definedName name="V1pk">Computation!$C$3</definedName>
    <definedName name="Vn_angle">Harmonics!$F$16</definedName>
    <definedName name="VnFrq">Harmonics!$F$17</definedName>
    <definedName name="VnPk">Computation!$C$4</definedName>
    <definedName name="Vrms">Harmonics!$J$554</definedName>
    <definedName name="w_1">Computation!$C$5</definedName>
    <definedName name="w_n">Computation!$C$6</definedName>
    <definedName name="Z1_C">Computation!$C$11</definedName>
    <definedName name="Z1_L">Computation!$C$9</definedName>
    <definedName name="Z1_Lc">Computation!$C$7</definedName>
    <definedName name="Zn_C">Computation!$C$12</definedName>
    <definedName name="Zn_L">Computation!$C$10</definedName>
    <definedName name="Zn_Lc">Computation!$C$8</definedName>
  </definedNames>
  <calcPr calcId="152511"/>
</workbook>
</file>

<file path=xl/calcChain.xml><?xml version="1.0" encoding="utf-8"?>
<calcChain xmlns="http://schemas.openxmlformats.org/spreadsheetml/2006/main">
  <c r="H6" i="2" l="1"/>
  <c r="H5" i="2"/>
  <c r="H3" i="2"/>
  <c r="H4" i="2"/>
  <c r="C6" i="2"/>
  <c r="C5" i="2"/>
  <c r="C4" i="2"/>
  <c r="C3" i="2"/>
  <c r="F18" i="2" s="1"/>
  <c r="B16" i="2"/>
  <c r="B19" i="2"/>
  <c r="I273" i="2" l="1"/>
  <c r="I269" i="2"/>
  <c r="I265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H57" i="2"/>
  <c r="H49" i="2"/>
  <c r="H41" i="2"/>
  <c r="H33" i="2"/>
  <c r="H29" i="2"/>
  <c r="H21" i="2"/>
  <c r="H230" i="2"/>
  <c r="H154" i="2"/>
  <c r="H114" i="2"/>
  <c r="H90" i="2"/>
  <c r="H62" i="2"/>
  <c r="H38" i="2"/>
  <c r="H273" i="2"/>
  <c r="H269" i="2"/>
  <c r="H265" i="2"/>
  <c r="H261" i="2"/>
  <c r="H257" i="2"/>
  <c r="H253" i="2"/>
  <c r="H249" i="2"/>
  <c r="H245" i="2"/>
  <c r="H241" i="2"/>
  <c r="H237" i="2"/>
  <c r="H233" i="2"/>
  <c r="H229" i="2"/>
  <c r="H225" i="2"/>
  <c r="H221" i="2"/>
  <c r="H217" i="2"/>
  <c r="H213" i="2"/>
  <c r="H209" i="2"/>
  <c r="H205" i="2"/>
  <c r="H201" i="2"/>
  <c r="H197" i="2"/>
  <c r="H193" i="2"/>
  <c r="H189" i="2"/>
  <c r="H185" i="2"/>
  <c r="H181" i="2"/>
  <c r="H177" i="2"/>
  <c r="H173" i="2"/>
  <c r="H169" i="2"/>
  <c r="H165" i="2"/>
  <c r="H161" i="2"/>
  <c r="H157" i="2"/>
  <c r="H153" i="2"/>
  <c r="H149" i="2"/>
  <c r="H145" i="2"/>
  <c r="H141" i="2"/>
  <c r="H137" i="2"/>
  <c r="H133" i="2"/>
  <c r="H129" i="2"/>
  <c r="H125" i="2"/>
  <c r="H121" i="2"/>
  <c r="H117" i="2"/>
  <c r="H113" i="2"/>
  <c r="H109" i="2"/>
  <c r="H105" i="2"/>
  <c r="H101" i="2"/>
  <c r="H97" i="2"/>
  <c r="H93" i="2"/>
  <c r="H89" i="2"/>
  <c r="H85" i="2"/>
  <c r="H81" i="2"/>
  <c r="H77" i="2"/>
  <c r="H73" i="2"/>
  <c r="H69" i="2"/>
  <c r="H65" i="2"/>
  <c r="H61" i="2"/>
  <c r="H53" i="2"/>
  <c r="H45" i="2"/>
  <c r="H37" i="2"/>
  <c r="H25" i="2"/>
  <c r="H222" i="2"/>
  <c r="H146" i="2"/>
  <c r="H110" i="2"/>
  <c r="H78" i="2"/>
  <c r="H46" i="2"/>
  <c r="I272" i="2"/>
  <c r="I268" i="2"/>
  <c r="I264" i="2"/>
  <c r="I260" i="2"/>
  <c r="I256" i="2"/>
  <c r="I252" i="2"/>
  <c r="I248" i="2"/>
  <c r="I244" i="2"/>
  <c r="I240" i="2"/>
  <c r="I236" i="2"/>
  <c r="I232" i="2"/>
  <c r="I228" i="2"/>
  <c r="I224" i="2"/>
  <c r="I220" i="2"/>
  <c r="I216" i="2"/>
  <c r="I212" i="2"/>
  <c r="I208" i="2"/>
  <c r="I204" i="2"/>
  <c r="I200" i="2"/>
  <c r="I196" i="2"/>
  <c r="I192" i="2"/>
  <c r="I188" i="2"/>
  <c r="I184" i="2"/>
  <c r="I180" i="2"/>
  <c r="I176" i="2"/>
  <c r="I172" i="2"/>
  <c r="I168" i="2"/>
  <c r="I164" i="2"/>
  <c r="I160" i="2"/>
  <c r="I156" i="2"/>
  <c r="I152" i="2"/>
  <c r="I148" i="2"/>
  <c r="I144" i="2"/>
  <c r="I140" i="2"/>
  <c r="I136" i="2"/>
  <c r="I132" i="2"/>
  <c r="I128" i="2"/>
  <c r="I124" i="2"/>
  <c r="I120" i="2"/>
  <c r="I116" i="2"/>
  <c r="I112" i="2"/>
  <c r="I108" i="2"/>
  <c r="I104" i="2"/>
  <c r="I100" i="2"/>
  <c r="I96" i="2"/>
  <c r="I92" i="2"/>
  <c r="I88" i="2"/>
  <c r="I84" i="2"/>
  <c r="I80" i="2"/>
  <c r="I76" i="2"/>
  <c r="I72" i="2"/>
  <c r="I68" i="2"/>
  <c r="I64" i="2"/>
  <c r="I60" i="2"/>
  <c r="I56" i="2"/>
  <c r="I52" i="2"/>
  <c r="I48" i="2"/>
  <c r="I44" i="2"/>
  <c r="I40" i="2"/>
  <c r="I36" i="2"/>
  <c r="I32" i="2"/>
  <c r="I28" i="2"/>
  <c r="I24" i="2"/>
  <c r="I20" i="2"/>
  <c r="H56" i="2"/>
  <c r="H48" i="2"/>
  <c r="H40" i="2"/>
  <c r="H36" i="2"/>
  <c r="H28" i="2"/>
  <c r="H24" i="2"/>
  <c r="H246" i="2"/>
  <c r="H134" i="2"/>
  <c r="H74" i="2"/>
  <c r="H26" i="2"/>
  <c r="H272" i="2"/>
  <c r="H268" i="2"/>
  <c r="H264" i="2"/>
  <c r="H260" i="2"/>
  <c r="H256" i="2"/>
  <c r="H252" i="2"/>
  <c r="H248" i="2"/>
  <c r="H244" i="2"/>
  <c r="H240" i="2"/>
  <c r="H236" i="2"/>
  <c r="H232" i="2"/>
  <c r="H228" i="2"/>
  <c r="H224" i="2"/>
  <c r="H220" i="2"/>
  <c r="H216" i="2"/>
  <c r="H212" i="2"/>
  <c r="H208" i="2"/>
  <c r="H204" i="2"/>
  <c r="H200" i="2"/>
  <c r="H196" i="2"/>
  <c r="H192" i="2"/>
  <c r="H188" i="2"/>
  <c r="H184" i="2"/>
  <c r="H180" i="2"/>
  <c r="H176" i="2"/>
  <c r="H172" i="2"/>
  <c r="H168" i="2"/>
  <c r="H164" i="2"/>
  <c r="H160" i="2"/>
  <c r="H156" i="2"/>
  <c r="H152" i="2"/>
  <c r="H148" i="2"/>
  <c r="H144" i="2"/>
  <c r="H140" i="2"/>
  <c r="H136" i="2"/>
  <c r="H132" i="2"/>
  <c r="H128" i="2"/>
  <c r="H124" i="2"/>
  <c r="H120" i="2"/>
  <c r="H116" i="2"/>
  <c r="H112" i="2"/>
  <c r="H108" i="2"/>
  <c r="H104" i="2"/>
  <c r="H100" i="2"/>
  <c r="H96" i="2"/>
  <c r="H92" i="2"/>
  <c r="H88" i="2"/>
  <c r="H84" i="2"/>
  <c r="H80" i="2"/>
  <c r="H76" i="2"/>
  <c r="H72" i="2"/>
  <c r="H68" i="2"/>
  <c r="H64" i="2"/>
  <c r="H60" i="2"/>
  <c r="H52" i="2"/>
  <c r="H44" i="2"/>
  <c r="H32" i="2"/>
  <c r="H20" i="2"/>
  <c r="H226" i="2"/>
  <c r="H158" i="2"/>
  <c r="H122" i="2"/>
  <c r="H94" i="2"/>
  <c r="H66" i="2"/>
  <c r="H50" i="2"/>
  <c r="H22" i="2"/>
  <c r="I271" i="2"/>
  <c r="I267" i="2"/>
  <c r="I263" i="2"/>
  <c r="I259" i="2"/>
  <c r="I255" i="2"/>
  <c r="I251" i="2"/>
  <c r="I247" i="2"/>
  <c r="I243" i="2"/>
  <c r="I239" i="2"/>
  <c r="I235" i="2"/>
  <c r="I231" i="2"/>
  <c r="I227" i="2"/>
  <c r="I223" i="2"/>
  <c r="I219" i="2"/>
  <c r="I215" i="2"/>
  <c r="I211" i="2"/>
  <c r="I207" i="2"/>
  <c r="I203" i="2"/>
  <c r="I199" i="2"/>
  <c r="I195" i="2"/>
  <c r="I191" i="2"/>
  <c r="I187" i="2"/>
  <c r="I183" i="2"/>
  <c r="I179" i="2"/>
  <c r="I175" i="2"/>
  <c r="I171" i="2"/>
  <c r="I167" i="2"/>
  <c r="I163" i="2"/>
  <c r="I159" i="2"/>
  <c r="I155" i="2"/>
  <c r="I151" i="2"/>
  <c r="I147" i="2"/>
  <c r="I143" i="2"/>
  <c r="I139" i="2"/>
  <c r="I135" i="2"/>
  <c r="I131" i="2"/>
  <c r="I127" i="2"/>
  <c r="I123" i="2"/>
  <c r="I119" i="2"/>
  <c r="I115" i="2"/>
  <c r="I111" i="2"/>
  <c r="I107" i="2"/>
  <c r="I103" i="2"/>
  <c r="I99" i="2"/>
  <c r="I95" i="2"/>
  <c r="I91" i="2"/>
  <c r="I87" i="2"/>
  <c r="I83" i="2"/>
  <c r="I79" i="2"/>
  <c r="I75" i="2"/>
  <c r="I71" i="2"/>
  <c r="I67" i="2"/>
  <c r="I63" i="2"/>
  <c r="I59" i="2"/>
  <c r="I55" i="2"/>
  <c r="I51" i="2"/>
  <c r="I47" i="2"/>
  <c r="I43" i="2"/>
  <c r="I39" i="2"/>
  <c r="I35" i="2"/>
  <c r="I31" i="2"/>
  <c r="I27" i="2"/>
  <c r="I23" i="2"/>
  <c r="I19" i="2"/>
  <c r="H262" i="2"/>
  <c r="H254" i="2"/>
  <c r="H238" i="2"/>
  <c r="H214" i="2"/>
  <c r="H202" i="2"/>
  <c r="H194" i="2"/>
  <c r="H182" i="2"/>
  <c r="H170" i="2"/>
  <c r="H150" i="2"/>
  <c r="H130" i="2"/>
  <c r="H102" i="2"/>
  <c r="H82" i="2"/>
  <c r="H54" i="2"/>
  <c r="H34" i="2"/>
  <c r="H271" i="2"/>
  <c r="H267" i="2"/>
  <c r="H263" i="2"/>
  <c r="H259" i="2"/>
  <c r="H255" i="2"/>
  <c r="H251" i="2"/>
  <c r="H247" i="2"/>
  <c r="H243" i="2"/>
  <c r="H239" i="2"/>
  <c r="H235" i="2"/>
  <c r="H231" i="2"/>
  <c r="H227" i="2"/>
  <c r="H223" i="2"/>
  <c r="H219" i="2"/>
  <c r="H215" i="2"/>
  <c r="H211" i="2"/>
  <c r="H207" i="2"/>
  <c r="H203" i="2"/>
  <c r="H199" i="2"/>
  <c r="H195" i="2"/>
  <c r="H191" i="2"/>
  <c r="H187" i="2"/>
  <c r="H183" i="2"/>
  <c r="H179" i="2"/>
  <c r="H175" i="2"/>
  <c r="H171" i="2"/>
  <c r="H167" i="2"/>
  <c r="H163" i="2"/>
  <c r="H159" i="2"/>
  <c r="H155" i="2"/>
  <c r="H151" i="2"/>
  <c r="H147" i="2"/>
  <c r="H143" i="2"/>
  <c r="H139" i="2"/>
  <c r="H135" i="2"/>
  <c r="H131" i="2"/>
  <c r="H127" i="2"/>
  <c r="H123" i="2"/>
  <c r="H119" i="2"/>
  <c r="H115" i="2"/>
  <c r="H111" i="2"/>
  <c r="H107" i="2"/>
  <c r="H103" i="2"/>
  <c r="H99" i="2"/>
  <c r="H95" i="2"/>
  <c r="H91" i="2"/>
  <c r="H87" i="2"/>
  <c r="H83" i="2"/>
  <c r="H79" i="2"/>
  <c r="H75" i="2"/>
  <c r="H71" i="2"/>
  <c r="H67" i="2"/>
  <c r="H63" i="2"/>
  <c r="H59" i="2"/>
  <c r="H55" i="2"/>
  <c r="H51" i="2"/>
  <c r="H47" i="2"/>
  <c r="H43" i="2"/>
  <c r="H39" i="2"/>
  <c r="H35" i="2"/>
  <c r="H31" i="2"/>
  <c r="H27" i="2"/>
  <c r="H23" i="2"/>
  <c r="H19" i="2"/>
  <c r="H266" i="2"/>
  <c r="H258" i="2"/>
  <c r="H242" i="2"/>
  <c r="H218" i="2"/>
  <c r="H206" i="2"/>
  <c r="H190" i="2"/>
  <c r="H174" i="2"/>
  <c r="H162" i="2"/>
  <c r="H138" i="2"/>
  <c r="H118" i="2"/>
  <c r="H98" i="2"/>
  <c r="H70" i="2"/>
  <c r="H42" i="2"/>
  <c r="H18" i="2"/>
  <c r="I270" i="2"/>
  <c r="I266" i="2"/>
  <c r="I262" i="2"/>
  <c r="I258" i="2"/>
  <c r="I254" i="2"/>
  <c r="I250" i="2"/>
  <c r="I246" i="2"/>
  <c r="I242" i="2"/>
  <c r="I238" i="2"/>
  <c r="I234" i="2"/>
  <c r="I230" i="2"/>
  <c r="I226" i="2"/>
  <c r="I222" i="2"/>
  <c r="I218" i="2"/>
  <c r="I214" i="2"/>
  <c r="I210" i="2"/>
  <c r="I206" i="2"/>
  <c r="I202" i="2"/>
  <c r="I198" i="2"/>
  <c r="I194" i="2"/>
  <c r="I190" i="2"/>
  <c r="I186" i="2"/>
  <c r="I182" i="2"/>
  <c r="I178" i="2"/>
  <c r="I174" i="2"/>
  <c r="I170" i="2"/>
  <c r="I166" i="2"/>
  <c r="I162" i="2"/>
  <c r="I158" i="2"/>
  <c r="I154" i="2"/>
  <c r="I150" i="2"/>
  <c r="I146" i="2"/>
  <c r="I142" i="2"/>
  <c r="I138" i="2"/>
  <c r="I134" i="2"/>
  <c r="I130" i="2"/>
  <c r="I126" i="2"/>
  <c r="I122" i="2"/>
  <c r="I118" i="2"/>
  <c r="I114" i="2"/>
  <c r="I110" i="2"/>
  <c r="I106" i="2"/>
  <c r="I102" i="2"/>
  <c r="I98" i="2"/>
  <c r="I94" i="2"/>
  <c r="I90" i="2"/>
  <c r="I86" i="2"/>
  <c r="I82" i="2"/>
  <c r="I78" i="2"/>
  <c r="I74" i="2"/>
  <c r="I70" i="2"/>
  <c r="I66" i="2"/>
  <c r="I62" i="2"/>
  <c r="I58" i="2"/>
  <c r="I54" i="2"/>
  <c r="I50" i="2"/>
  <c r="I46" i="2"/>
  <c r="I42" i="2"/>
  <c r="I38" i="2"/>
  <c r="I34" i="2"/>
  <c r="I30" i="2"/>
  <c r="I26" i="2"/>
  <c r="I22" i="2"/>
  <c r="I18" i="2"/>
  <c r="Z18" i="2" s="1"/>
  <c r="H270" i="2"/>
  <c r="H250" i="2"/>
  <c r="H234" i="2"/>
  <c r="H210" i="2"/>
  <c r="H198" i="2"/>
  <c r="H186" i="2"/>
  <c r="H178" i="2"/>
  <c r="H166" i="2"/>
  <c r="H142" i="2"/>
  <c r="H126" i="2"/>
  <c r="H106" i="2"/>
  <c r="H86" i="2"/>
  <c r="H58" i="2"/>
  <c r="H30" i="2"/>
  <c r="F19" i="2"/>
  <c r="H8" i="2"/>
  <c r="E18" i="2"/>
  <c r="B20" i="2"/>
  <c r="F20" i="2" s="1"/>
  <c r="E19" i="2"/>
  <c r="K12" i="1"/>
  <c r="K11" i="1"/>
  <c r="M8" i="1"/>
  <c r="Z19" i="2" l="1"/>
  <c r="H9" i="2"/>
  <c r="C9" i="2" s="1"/>
  <c r="C11" i="2"/>
  <c r="C12" i="2"/>
  <c r="E278" i="2"/>
  <c r="E277" i="2"/>
  <c r="H277" i="2"/>
  <c r="H278" i="2"/>
  <c r="B21" i="2"/>
  <c r="E21" i="2" s="1"/>
  <c r="C18" i="2"/>
  <c r="C19" i="2"/>
  <c r="E20" i="2"/>
  <c r="Z20" i="2"/>
  <c r="B22" i="2"/>
  <c r="M6" i="1"/>
  <c r="C8" i="2" l="1"/>
  <c r="N21" i="2" s="1"/>
  <c r="C10" i="2"/>
  <c r="C7" i="2"/>
  <c r="K19" i="2" s="1"/>
  <c r="K278" i="2" s="1"/>
  <c r="F21" i="2"/>
  <c r="Z21" i="2" s="1"/>
  <c r="E279" i="2"/>
  <c r="H280" i="2"/>
  <c r="E280" i="2"/>
  <c r="H279" i="2"/>
  <c r="C277" i="2"/>
  <c r="C278" i="2"/>
  <c r="C20" i="2"/>
  <c r="C21" i="2"/>
  <c r="B23" i="2"/>
  <c r="F22" i="2"/>
  <c r="E22" i="2"/>
  <c r="M9" i="1"/>
  <c r="M7" i="1"/>
  <c r="AA20" i="2" l="1"/>
  <c r="AC20" i="2" s="1"/>
  <c r="AA19" i="2"/>
  <c r="AE19" i="2" s="1"/>
  <c r="N18" i="2"/>
  <c r="M18" i="2"/>
  <c r="M277" i="2" s="1"/>
  <c r="N20" i="2"/>
  <c r="N19" i="2"/>
  <c r="M19" i="2"/>
  <c r="M278" i="2" s="1"/>
  <c r="AC19" i="2"/>
  <c r="AA21" i="2"/>
  <c r="AC21" i="2" s="1"/>
  <c r="AA18" i="2"/>
  <c r="AD18" i="2" s="1"/>
  <c r="M21" i="2"/>
  <c r="P21" i="2" s="1"/>
  <c r="M20" i="2"/>
  <c r="M279" i="2" s="1"/>
  <c r="Z22" i="2"/>
  <c r="K18" i="2"/>
  <c r="K277" i="2" s="1"/>
  <c r="L21" i="2"/>
  <c r="L18" i="2"/>
  <c r="L19" i="2"/>
  <c r="O19" i="2" s="1"/>
  <c r="R19" i="2" s="1"/>
  <c r="R278" i="2" s="1"/>
  <c r="K20" i="2"/>
  <c r="L20" i="2"/>
  <c r="K21" i="2"/>
  <c r="K280" i="2" s="1"/>
  <c r="E281" i="2"/>
  <c r="H281" i="2"/>
  <c r="C279" i="2"/>
  <c r="C280" i="2"/>
  <c r="K22" i="2"/>
  <c r="K281" i="2" s="1"/>
  <c r="L22" i="2"/>
  <c r="N22" i="2"/>
  <c r="M22" i="2"/>
  <c r="C22" i="2"/>
  <c r="F23" i="2"/>
  <c r="E23" i="2"/>
  <c r="B24" i="2"/>
  <c r="AD19" i="2" l="1"/>
  <c r="AB20" i="2"/>
  <c r="AB279" i="2" s="1"/>
  <c r="AB19" i="2"/>
  <c r="AB278" i="2" s="1"/>
  <c r="D19" i="2"/>
  <c r="V19" i="2" s="1"/>
  <c r="P19" i="2"/>
  <c r="S19" i="2" s="1"/>
  <c r="S278" i="2" s="1"/>
  <c r="P18" i="2"/>
  <c r="P277" i="2" s="1"/>
  <c r="P20" i="2"/>
  <c r="S20" i="2" s="1"/>
  <c r="S279" i="2" s="1"/>
  <c r="M280" i="2"/>
  <c r="AB21" i="2"/>
  <c r="AB280" i="2" s="1"/>
  <c r="AA22" i="2"/>
  <c r="AC22" i="2" s="1"/>
  <c r="D20" i="2"/>
  <c r="V20" i="2" s="1"/>
  <c r="AB18" i="2"/>
  <c r="AB277" i="2" s="1"/>
  <c r="AE18" i="2"/>
  <c r="AC18" i="2"/>
  <c r="Z23" i="2"/>
  <c r="D18" i="2"/>
  <c r="V18" i="2" s="1"/>
  <c r="O20" i="2"/>
  <c r="R20" i="2" s="1"/>
  <c r="R279" i="2" s="1"/>
  <c r="K279" i="2"/>
  <c r="O18" i="2"/>
  <c r="R18" i="2" s="1"/>
  <c r="R277" i="2" s="1"/>
  <c r="O278" i="2"/>
  <c r="D21" i="2"/>
  <c r="V21" i="2" s="1"/>
  <c r="O21" i="2"/>
  <c r="O280" i="2" s="1"/>
  <c r="S21" i="2"/>
  <c r="S280" i="2" s="1"/>
  <c r="P280" i="2"/>
  <c r="E282" i="2"/>
  <c r="H282" i="2"/>
  <c r="C281" i="2"/>
  <c r="P22" i="2"/>
  <c r="M281" i="2"/>
  <c r="O22" i="2"/>
  <c r="N23" i="2"/>
  <c r="K23" i="2"/>
  <c r="K282" i="2" s="1"/>
  <c r="L23" i="2"/>
  <c r="D22" i="2"/>
  <c r="M23" i="2"/>
  <c r="M282" i="2" s="1"/>
  <c r="C23" i="2"/>
  <c r="E24" i="2"/>
  <c r="F24" i="2"/>
  <c r="B25" i="2"/>
  <c r="D278" i="2" l="1"/>
  <c r="Q19" i="2"/>
  <c r="Q278" i="2" s="1"/>
  <c r="P278" i="2"/>
  <c r="AA23" i="2"/>
  <c r="AB23" i="2" s="1"/>
  <c r="AB282" i="2" s="1"/>
  <c r="D277" i="2"/>
  <c r="S18" i="2"/>
  <c r="S277" i="2" s="1"/>
  <c r="AB22" i="2"/>
  <c r="AB281" i="2" s="1"/>
  <c r="P279" i="2"/>
  <c r="D279" i="2"/>
  <c r="Z24" i="2"/>
  <c r="O279" i="2"/>
  <c r="Q20" i="2"/>
  <c r="Q279" i="2" s="1"/>
  <c r="O277" i="2"/>
  <c r="Q18" i="2"/>
  <c r="Q277" i="2" s="1"/>
  <c r="D280" i="2"/>
  <c r="R21" i="2"/>
  <c r="R280" i="2" s="1"/>
  <c r="Q21" i="2"/>
  <c r="Q280" i="2" s="1"/>
  <c r="V22" i="2"/>
  <c r="R22" i="2"/>
  <c r="R281" i="2" s="1"/>
  <c r="O281" i="2"/>
  <c r="S22" i="2"/>
  <c r="S281" i="2" s="1"/>
  <c r="P281" i="2"/>
  <c r="H283" i="2"/>
  <c r="E283" i="2"/>
  <c r="C282" i="2"/>
  <c r="D281" i="2"/>
  <c r="P23" i="2"/>
  <c r="O23" i="2"/>
  <c r="Q22" i="2"/>
  <c r="L24" i="2"/>
  <c r="D23" i="2"/>
  <c r="M24" i="2"/>
  <c r="M283" i="2" s="1"/>
  <c r="N24" i="2"/>
  <c r="K24" i="2"/>
  <c r="C24" i="2"/>
  <c r="E25" i="2"/>
  <c r="B26" i="2"/>
  <c r="F25" i="2"/>
  <c r="T19" i="2" l="1"/>
  <c r="T278" i="2" s="1"/>
  <c r="AC23" i="2"/>
  <c r="AA24" i="2"/>
  <c r="AB24" i="2" s="1"/>
  <c r="AB283" i="2" s="1"/>
  <c r="Z25" i="2"/>
  <c r="T20" i="2"/>
  <c r="T279" i="2" s="1"/>
  <c r="T18" i="2"/>
  <c r="T277" i="2" s="1"/>
  <c r="T21" i="2"/>
  <c r="T280" i="2" s="1"/>
  <c r="V23" i="2"/>
  <c r="R23" i="2"/>
  <c r="R282" i="2" s="1"/>
  <c r="O282" i="2"/>
  <c r="S23" i="2"/>
  <c r="S282" i="2" s="1"/>
  <c r="P282" i="2"/>
  <c r="H284" i="2"/>
  <c r="E284" i="2"/>
  <c r="Q281" i="2"/>
  <c r="T22" i="2"/>
  <c r="T281" i="2" s="1"/>
  <c r="D282" i="2"/>
  <c r="C283" i="2"/>
  <c r="O24" i="2"/>
  <c r="K283" i="2"/>
  <c r="P24" i="2"/>
  <c r="Q23" i="2"/>
  <c r="N25" i="2"/>
  <c r="D24" i="2"/>
  <c r="L25" i="2"/>
  <c r="M25" i="2"/>
  <c r="K25" i="2"/>
  <c r="C25" i="2"/>
  <c r="AA25" i="2" s="1"/>
  <c r="F26" i="2"/>
  <c r="E26" i="2"/>
  <c r="B27" i="2"/>
  <c r="AC24" i="2" l="1"/>
  <c r="AB25" i="2"/>
  <c r="AB284" i="2" s="1"/>
  <c r="AC25" i="2"/>
  <c r="Z26" i="2"/>
  <c r="V24" i="2"/>
  <c r="R24" i="2"/>
  <c r="R283" i="2" s="1"/>
  <c r="O283" i="2"/>
  <c r="S24" i="2"/>
  <c r="S283" i="2" s="1"/>
  <c r="P283" i="2"/>
  <c r="E285" i="2"/>
  <c r="H285" i="2"/>
  <c r="Q282" i="2"/>
  <c r="T23" i="2"/>
  <c r="T282" i="2" s="1"/>
  <c r="D283" i="2"/>
  <c r="C284" i="2"/>
  <c r="O25" i="2"/>
  <c r="K284" i="2"/>
  <c r="P25" i="2"/>
  <c r="M284" i="2"/>
  <c r="Q24" i="2"/>
  <c r="L26" i="2"/>
  <c r="N26" i="2"/>
  <c r="D25" i="2"/>
  <c r="V25" i="2" s="1"/>
  <c r="K26" i="2"/>
  <c r="M26" i="2"/>
  <c r="C26" i="2"/>
  <c r="AA26" i="2" s="1"/>
  <c r="F27" i="2"/>
  <c r="B28" i="2"/>
  <c r="E27" i="2"/>
  <c r="AB26" i="2" l="1"/>
  <c r="AB285" i="2" s="1"/>
  <c r="AC26" i="2"/>
  <c r="Z27" i="2"/>
  <c r="R25" i="2"/>
  <c r="R284" i="2" s="1"/>
  <c r="O284" i="2"/>
  <c r="S25" i="2"/>
  <c r="S284" i="2" s="1"/>
  <c r="P284" i="2"/>
  <c r="E286" i="2"/>
  <c r="H286" i="2"/>
  <c r="Q25" i="2"/>
  <c r="Q284" i="2" s="1"/>
  <c r="D284" i="2"/>
  <c r="Q283" i="2"/>
  <c r="T24" i="2"/>
  <c r="T283" i="2" s="1"/>
  <c r="C285" i="2"/>
  <c r="P26" i="2"/>
  <c r="M285" i="2"/>
  <c r="O26" i="2"/>
  <c r="O285" i="2" s="1"/>
  <c r="K285" i="2"/>
  <c r="N27" i="2"/>
  <c r="L27" i="2"/>
  <c r="D26" i="2"/>
  <c r="M27" i="2"/>
  <c r="C27" i="2"/>
  <c r="AA27" i="2" s="1"/>
  <c r="K27" i="2"/>
  <c r="B29" i="2"/>
  <c r="F28" i="2"/>
  <c r="E28" i="2"/>
  <c r="Z28" i="2" l="1"/>
  <c r="AC27" i="2"/>
  <c r="AB27" i="2"/>
  <c r="AB286" i="2" s="1"/>
  <c r="V26" i="2"/>
  <c r="S26" i="2"/>
  <c r="S285" i="2" s="1"/>
  <c r="P285" i="2"/>
  <c r="T25" i="2"/>
  <c r="T284" i="2" s="1"/>
  <c r="H287" i="2"/>
  <c r="Q26" i="2"/>
  <c r="T26" i="2" s="1"/>
  <c r="T285" i="2" s="1"/>
  <c r="R26" i="2"/>
  <c r="R285" i="2" s="1"/>
  <c r="E287" i="2"/>
  <c r="C286" i="2"/>
  <c r="D285" i="2"/>
  <c r="O27" i="2"/>
  <c r="K286" i="2"/>
  <c r="P27" i="2"/>
  <c r="P286" i="2" s="1"/>
  <c r="M286" i="2"/>
  <c r="N28" i="2"/>
  <c r="K28" i="2"/>
  <c r="K287" i="2" s="1"/>
  <c r="L28" i="2"/>
  <c r="M28" i="2"/>
  <c r="D27" i="2"/>
  <c r="C28" i="2"/>
  <c r="B30" i="2"/>
  <c r="E29" i="2"/>
  <c r="F29" i="2"/>
  <c r="AA28" i="2" l="1"/>
  <c r="Z29" i="2"/>
  <c r="V27" i="2"/>
  <c r="R27" i="2"/>
  <c r="R286" i="2" s="1"/>
  <c r="O286" i="2"/>
  <c r="Q285" i="2"/>
  <c r="E288" i="2"/>
  <c r="Q27" i="2"/>
  <c r="Q286" i="2" s="1"/>
  <c r="S27" i="2"/>
  <c r="S286" i="2" s="1"/>
  <c r="C287" i="2"/>
  <c r="D286" i="2"/>
  <c r="N29" i="2"/>
  <c r="H288" i="2"/>
  <c r="P28" i="2"/>
  <c r="M287" i="2"/>
  <c r="O28" i="2"/>
  <c r="D28" i="2"/>
  <c r="L29" i="2"/>
  <c r="M29" i="2"/>
  <c r="K29" i="2"/>
  <c r="C29" i="2"/>
  <c r="F30" i="2"/>
  <c r="E30" i="2"/>
  <c r="B31" i="2"/>
  <c r="AA29" i="2" l="1"/>
  <c r="AC29" i="2" s="1"/>
  <c r="AC28" i="2"/>
  <c r="AB28" i="2"/>
  <c r="AB287" i="2" s="1"/>
  <c r="Z30" i="2"/>
  <c r="V28" i="2"/>
  <c r="R28" i="2"/>
  <c r="R287" i="2" s="1"/>
  <c r="O287" i="2"/>
  <c r="S28" i="2"/>
  <c r="S287" i="2" s="1"/>
  <c r="P287" i="2"/>
  <c r="T27" i="2"/>
  <c r="T286" i="2" s="1"/>
  <c r="E289" i="2"/>
  <c r="H289" i="2"/>
  <c r="D287" i="2"/>
  <c r="C288" i="2"/>
  <c r="P29" i="2"/>
  <c r="M288" i="2"/>
  <c r="O29" i="2"/>
  <c r="O288" i="2" s="1"/>
  <c r="K288" i="2"/>
  <c r="N30" i="2"/>
  <c r="L30" i="2"/>
  <c r="Q28" i="2"/>
  <c r="D29" i="2"/>
  <c r="K30" i="2"/>
  <c r="M30" i="2"/>
  <c r="C30" i="2"/>
  <c r="B32" i="2"/>
  <c r="E31" i="2"/>
  <c r="F31" i="2"/>
  <c r="AA30" i="2" l="1"/>
  <c r="AC30" i="2" s="1"/>
  <c r="AB29" i="2"/>
  <c r="AB288" i="2" s="1"/>
  <c r="Z31" i="2"/>
  <c r="V29" i="2"/>
  <c r="S29" i="2"/>
  <c r="S288" i="2" s="1"/>
  <c r="P288" i="2"/>
  <c r="H290" i="2"/>
  <c r="E290" i="2"/>
  <c r="Q29" i="2"/>
  <c r="Q288" i="2" s="1"/>
  <c r="R29" i="2"/>
  <c r="R288" i="2" s="1"/>
  <c r="D288" i="2"/>
  <c r="Q287" i="2"/>
  <c r="T28" i="2"/>
  <c r="T287" i="2" s="1"/>
  <c r="C289" i="2"/>
  <c r="P30" i="2"/>
  <c r="P289" i="2" s="1"/>
  <c r="M289" i="2"/>
  <c r="O30" i="2"/>
  <c r="K289" i="2"/>
  <c r="N31" i="2"/>
  <c r="L31" i="2"/>
  <c r="M31" i="2"/>
  <c r="K31" i="2"/>
  <c r="D30" i="2"/>
  <c r="C31" i="2"/>
  <c r="AA31" i="2" s="1"/>
  <c r="E32" i="2"/>
  <c r="F32" i="2"/>
  <c r="B33" i="2"/>
  <c r="AB30" i="2" l="1"/>
  <c r="AB289" i="2" s="1"/>
  <c r="AC31" i="2"/>
  <c r="AB31" i="2"/>
  <c r="AB290" i="2" s="1"/>
  <c r="Z32" i="2"/>
  <c r="V30" i="2"/>
  <c r="R30" i="2"/>
  <c r="R289" i="2" s="1"/>
  <c r="O289" i="2"/>
  <c r="T29" i="2"/>
  <c r="T288" i="2" s="1"/>
  <c r="E291" i="2"/>
  <c r="Q30" i="2"/>
  <c r="Q289" i="2" s="1"/>
  <c r="S30" i="2"/>
  <c r="S289" i="2" s="1"/>
  <c r="H291" i="2"/>
  <c r="C290" i="2"/>
  <c r="D289" i="2"/>
  <c r="P31" i="2"/>
  <c r="M290" i="2"/>
  <c r="O31" i="2"/>
  <c r="K290" i="2"/>
  <c r="M32" i="2"/>
  <c r="M291" i="2" s="1"/>
  <c r="N32" i="2"/>
  <c r="L32" i="2"/>
  <c r="D31" i="2"/>
  <c r="K32" i="2"/>
  <c r="K291" i="2" s="1"/>
  <c r="C32" i="2"/>
  <c r="AA32" i="2" s="1"/>
  <c r="E33" i="2"/>
  <c r="B34" i="2"/>
  <c r="F33" i="2"/>
  <c r="AB32" i="2" l="1"/>
  <c r="AB291" i="2" s="1"/>
  <c r="AC32" i="2"/>
  <c r="Z33" i="2"/>
  <c r="T30" i="2"/>
  <c r="T289" i="2" s="1"/>
  <c r="V31" i="2"/>
  <c r="R31" i="2"/>
  <c r="R290" i="2" s="1"/>
  <c r="O290" i="2"/>
  <c r="S31" i="2"/>
  <c r="S290" i="2" s="1"/>
  <c r="P290" i="2"/>
  <c r="E292" i="2"/>
  <c r="H292" i="2"/>
  <c r="D290" i="2"/>
  <c r="Q31" i="2"/>
  <c r="C291" i="2"/>
  <c r="O32" i="2"/>
  <c r="L33" i="2"/>
  <c r="P32" i="2"/>
  <c r="N33" i="2"/>
  <c r="D32" i="2"/>
  <c r="K33" i="2"/>
  <c r="M33" i="2"/>
  <c r="C33" i="2"/>
  <c r="AA33" i="2" s="1"/>
  <c r="F34" i="2"/>
  <c r="B35" i="2"/>
  <c r="E34" i="2"/>
  <c r="Z34" i="2" l="1"/>
  <c r="AB33" i="2"/>
  <c r="AB292" i="2" s="1"/>
  <c r="AC33" i="2"/>
  <c r="V32" i="2"/>
  <c r="R32" i="2"/>
  <c r="R291" i="2" s="1"/>
  <c r="O291" i="2"/>
  <c r="S32" i="2"/>
  <c r="S291" i="2" s="1"/>
  <c r="P291" i="2"/>
  <c r="E293" i="2"/>
  <c r="H293" i="2"/>
  <c r="C292" i="2"/>
  <c r="D291" i="2"/>
  <c r="Q290" i="2"/>
  <c r="T31" i="2"/>
  <c r="T290" i="2" s="1"/>
  <c r="O33" i="2"/>
  <c r="K292" i="2"/>
  <c r="P33" i="2"/>
  <c r="M292" i="2"/>
  <c r="M34" i="2"/>
  <c r="M293" i="2" s="1"/>
  <c r="N34" i="2"/>
  <c r="K34" i="2"/>
  <c r="K293" i="2" s="1"/>
  <c r="L34" i="2"/>
  <c r="Q32" i="2"/>
  <c r="D33" i="2"/>
  <c r="C34" i="2"/>
  <c r="AA34" i="2" s="1"/>
  <c r="F35" i="2"/>
  <c r="E35" i="2"/>
  <c r="B36" i="2"/>
  <c r="AB34" i="2" l="1"/>
  <c r="AB293" i="2" s="1"/>
  <c r="AC34" i="2"/>
  <c r="Z35" i="2"/>
  <c r="V33" i="2"/>
  <c r="R33" i="2"/>
  <c r="R292" i="2" s="1"/>
  <c r="O292" i="2"/>
  <c r="S33" i="2"/>
  <c r="S292" i="2" s="1"/>
  <c r="P292" i="2"/>
  <c r="H294" i="2"/>
  <c r="E294" i="2"/>
  <c r="Q33" i="2"/>
  <c r="Q292" i="2" s="1"/>
  <c r="C293" i="2"/>
  <c r="D292" i="2"/>
  <c r="Q291" i="2"/>
  <c r="T32" i="2"/>
  <c r="T291" i="2" s="1"/>
  <c r="D34" i="2"/>
  <c r="O34" i="2"/>
  <c r="P34" i="2"/>
  <c r="N35" i="2"/>
  <c r="L35" i="2"/>
  <c r="K35" i="2"/>
  <c r="M35" i="2"/>
  <c r="C35" i="2"/>
  <c r="B37" i="2"/>
  <c r="F36" i="2"/>
  <c r="E36" i="2"/>
  <c r="AA35" i="2" l="1"/>
  <c r="AC35" i="2" s="1"/>
  <c r="Z36" i="2"/>
  <c r="T33" i="2"/>
  <c r="T292" i="2" s="1"/>
  <c r="V34" i="2"/>
  <c r="R34" i="2"/>
  <c r="R293" i="2" s="1"/>
  <c r="O293" i="2"/>
  <c r="S34" i="2"/>
  <c r="S293" i="2" s="1"/>
  <c r="P293" i="2"/>
  <c r="H295" i="2"/>
  <c r="E295" i="2"/>
  <c r="D293" i="2"/>
  <c r="C294" i="2"/>
  <c r="P35" i="2"/>
  <c r="M294" i="2"/>
  <c r="O35" i="2"/>
  <c r="O294" i="2" s="1"/>
  <c r="K294" i="2"/>
  <c r="Q34" i="2"/>
  <c r="K36" i="2"/>
  <c r="K295" i="2" s="1"/>
  <c r="L36" i="2"/>
  <c r="N36" i="2"/>
  <c r="D35" i="2"/>
  <c r="M36" i="2"/>
  <c r="C36" i="2"/>
  <c r="AA36" i="2" s="1"/>
  <c r="E37" i="2"/>
  <c r="B38" i="2"/>
  <c r="F37" i="2"/>
  <c r="AB35" i="2" l="1"/>
  <c r="AB294" i="2" s="1"/>
  <c r="AC36" i="2"/>
  <c r="AB36" i="2"/>
  <c r="AB295" i="2" s="1"/>
  <c r="Z37" i="2"/>
  <c r="V35" i="2"/>
  <c r="S35" i="2"/>
  <c r="S294" i="2" s="1"/>
  <c r="P294" i="2"/>
  <c r="H296" i="2"/>
  <c r="E296" i="2"/>
  <c r="Q35" i="2"/>
  <c r="Q294" i="2" s="1"/>
  <c r="R35" i="2"/>
  <c r="R294" i="2" s="1"/>
  <c r="D294" i="2"/>
  <c r="Q293" i="2"/>
  <c r="T34" i="2"/>
  <c r="T293" i="2" s="1"/>
  <c r="C295" i="2"/>
  <c r="P36" i="2"/>
  <c r="M295" i="2"/>
  <c r="O36" i="2"/>
  <c r="L37" i="2"/>
  <c r="D36" i="2"/>
  <c r="N37" i="2"/>
  <c r="M37" i="2"/>
  <c r="K37" i="2"/>
  <c r="C37" i="2"/>
  <c r="AA37" i="2" s="1"/>
  <c r="F38" i="2"/>
  <c r="B39" i="2"/>
  <c r="E38" i="2"/>
  <c r="AC37" i="2" l="1"/>
  <c r="AB37" i="2"/>
  <c r="AB296" i="2" s="1"/>
  <c r="Z38" i="2"/>
  <c r="V36" i="2"/>
  <c r="R36" i="2"/>
  <c r="R295" i="2" s="1"/>
  <c r="O295" i="2"/>
  <c r="S36" i="2"/>
  <c r="S295" i="2" s="1"/>
  <c r="P295" i="2"/>
  <c r="T35" i="2"/>
  <c r="T294" i="2" s="1"/>
  <c r="E297" i="2"/>
  <c r="D295" i="2"/>
  <c r="C296" i="2"/>
  <c r="P37" i="2"/>
  <c r="M296" i="2"/>
  <c r="O37" i="2"/>
  <c r="K296" i="2"/>
  <c r="N38" i="2"/>
  <c r="H297" i="2"/>
  <c r="Q36" i="2"/>
  <c r="K38" i="2"/>
  <c r="K297" i="2" s="1"/>
  <c r="L38" i="2"/>
  <c r="D37" i="2"/>
  <c r="M38" i="2"/>
  <c r="C38" i="2"/>
  <c r="AA38" i="2" s="1"/>
  <c r="B40" i="2"/>
  <c r="E39" i="2"/>
  <c r="F39" i="2"/>
  <c r="AC38" i="2" l="1"/>
  <c r="AB38" i="2"/>
  <c r="AB297" i="2" s="1"/>
  <c r="Z39" i="2"/>
  <c r="V37" i="2"/>
  <c r="R37" i="2"/>
  <c r="R296" i="2" s="1"/>
  <c r="O296" i="2"/>
  <c r="S37" i="2"/>
  <c r="S296" i="2" s="1"/>
  <c r="P296" i="2"/>
  <c r="H298" i="2"/>
  <c r="E298" i="2"/>
  <c r="D296" i="2"/>
  <c r="Q295" i="2"/>
  <c r="T36" i="2"/>
  <c r="T295" i="2" s="1"/>
  <c r="C297" i="2"/>
  <c r="Q37" i="2"/>
  <c r="P38" i="2"/>
  <c r="M297" i="2"/>
  <c r="O38" i="2"/>
  <c r="L39" i="2"/>
  <c r="N39" i="2"/>
  <c r="D38" i="2"/>
  <c r="M39" i="2"/>
  <c r="K39" i="2"/>
  <c r="C39" i="2"/>
  <c r="AA39" i="2" s="1"/>
  <c r="E40" i="2"/>
  <c r="B41" i="2"/>
  <c r="F40" i="2"/>
  <c r="AC39" i="2" l="1"/>
  <c r="AB39" i="2"/>
  <c r="AB298" i="2" s="1"/>
  <c r="Z40" i="2"/>
  <c r="V38" i="2"/>
  <c r="R38" i="2"/>
  <c r="R297" i="2" s="1"/>
  <c r="O297" i="2"/>
  <c r="S38" i="2"/>
  <c r="S297" i="2" s="1"/>
  <c r="P297" i="2"/>
  <c r="D297" i="2"/>
  <c r="C298" i="2"/>
  <c r="Q296" i="2"/>
  <c r="T37" i="2"/>
  <c r="T296" i="2" s="1"/>
  <c r="O39" i="2"/>
  <c r="K298" i="2"/>
  <c r="P39" i="2"/>
  <c r="M298" i="2"/>
  <c r="N40" i="2"/>
  <c r="H299" i="2"/>
  <c r="L40" i="2"/>
  <c r="E299" i="2"/>
  <c r="Q38" i="2"/>
  <c r="M40" i="2"/>
  <c r="D39" i="2"/>
  <c r="K40" i="2"/>
  <c r="C40" i="2"/>
  <c r="AA40" i="2" s="1"/>
  <c r="E41" i="2"/>
  <c r="B42" i="2"/>
  <c r="F41" i="2"/>
  <c r="AC40" i="2" l="1"/>
  <c r="AB40" i="2"/>
  <c r="AB299" i="2" s="1"/>
  <c r="Z41" i="2"/>
  <c r="V39" i="2"/>
  <c r="R39" i="2"/>
  <c r="R298" i="2" s="1"/>
  <c r="O298" i="2"/>
  <c r="S39" i="2"/>
  <c r="S298" i="2" s="1"/>
  <c r="P298" i="2"/>
  <c r="H300" i="2"/>
  <c r="E300" i="2"/>
  <c r="Q39" i="2"/>
  <c r="D298" i="2"/>
  <c r="C299" i="2"/>
  <c r="Q297" i="2"/>
  <c r="T38" i="2"/>
  <c r="T297" i="2" s="1"/>
  <c r="P40" i="2"/>
  <c r="P299" i="2" s="1"/>
  <c r="M299" i="2"/>
  <c r="O40" i="2"/>
  <c r="K299" i="2"/>
  <c r="L41" i="2"/>
  <c r="M41" i="2"/>
  <c r="M300" i="2" s="1"/>
  <c r="N41" i="2"/>
  <c r="D40" i="2"/>
  <c r="K41" i="2"/>
  <c r="C41" i="2"/>
  <c r="B43" i="2"/>
  <c r="F42" i="2"/>
  <c r="E42" i="2"/>
  <c r="AA41" i="2" l="1"/>
  <c r="AB41" i="2" s="1"/>
  <c r="AB300" i="2" s="1"/>
  <c r="Z42" i="2"/>
  <c r="V40" i="2"/>
  <c r="R40" i="2"/>
  <c r="R299" i="2" s="1"/>
  <c r="O299" i="2"/>
  <c r="E301" i="2"/>
  <c r="H301" i="2"/>
  <c r="Q40" i="2"/>
  <c r="Q299" i="2" s="1"/>
  <c r="S40" i="2"/>
  <c r="S299" i="2" s="1"/>
  <c r="Q298" i="2"/>
  <c r="T39" i="2"/>
  <c r="T298" i="2" s="1"/>
  <c r="D299" i="2"/>
  <c r="C300" i="2"/>
  <c r="O41" i="2"/>
  <c r="K300" i="2"/>
  <c r="P41" i="2"/>
  <c r="L42" i="2"/>
  <c r="M42" i="2"/>
  <c r="M301" i="2" s="1"/>
  <c r="N42" i="2"/>
  <c r="D41" i="2"/>
  <c r="K42" i="2"/>
  <c r="C42" i="2"/>
  <c r="F43" i="2"/>
  <c r="E43" i="2"/>
  <c r="B44" i="2"/>
  <c r="AA42" i="2" l="1"/>
  <c r="AC42" i="2" s="1"/>
  <c r="AC41" i="2"/>
  <c r="Z43" i="2"/>
  <c r="V41" i="2"/>
  <c r="R41" i="2"/>
  <c r="R300" i="2" s="1"/>
  <c r="O300" i="2"/>
  <c r="S41" i="2"/>
  <c r="S300" i="2" s="1"/>
  <c r="P300" i="2"/>
  <c r="E302" i="2"/>
  <c r="T40" i="2"/>
  <c r="T299" i="2" s="1"/>
  <c r="H302" i="2"/>
  <c r="D300" i="2"/>
  <c r="C301" i="2"/>
  <c r="O42" i="2"/>
  <c r="K301" i="2"/>
  <c r="P42" i="2"/>
  <c r="L43" i="2"/>
  <c r="Q41" i="2"/>
  <c r="D42" i="2"/>
  <c r="N43" i="2"/>
  <c r="K43" i="2"/>
  <c r="M43" i="2"/>
  <c r="C43" i="2"/>
  <c r="AA43" i="2" s="1"/>
  <c r="B45" i="2"/>
  <c r="F44" i="2"/>
  <c r="E44" i="2"/>
  <c r="AB42" i="2" l="1"/>
  <c r="AB301" i="2" s="1"/>
  <c r="AC43" i="2"/>
  <c r="AB43" i="2"/>
  <c r="AB302" i="2" s="1"/>
  <c r="Z44" i="2"/>
  <c r="V42" i="2"/>
  <c r="R42" i="2"/>
  <c r="R301" i="2" s="1"/>
  <c r="O301" i="2"/>
  <c r="S42" i="2"/>
  <c r="S301" i="2" s="1"/>
  <c r="P301" i="2"/>
  <c r="H303" i="2"/>
  <c r="E303" i="2"/>
  <c r="C302" i="2"/>
  <c r="D301" i="2"/>
  <c r="Q300" i="2"/>
  <c r="T41" i="2"/>
  <c r="T300" i="2" s="1"/>
  <c r="Q42" i="2"/>
  <c r="O43" i="2"/>
  <c r="O302" i="2" s="1"/>
  <c r="K302" i="2"/>
  <c r="P43" i="2"/>
  <c r="M302" i="2"/>
  <c r="D43" i="2"/>
  <c r="M44" i="2"/>
  <c r="M303" i="2" s="1"/>
  <c r="N44" i="2"/>
  <c r="K44" i="2"/>
  <c r="K303" i="2" s="1"/>
  <c r="L44" i="2"/>
  <c r="C44" i="2"/>
  <c r="F45" i="2"/>
  <c r="E45" i="2"/>
  <c r="B46" i="2"/>
  <c r="AA44" i="2" l="1"/>
  <c r="AB44" i="2" s="1"/>
  <c r="AB303" i="2" s="1"/>
  <c r="Z45" i="2"/>
  <c r="V43" i="2"/>
  <c r="S43" i="2"/>
  <c r="S302" i="2" s="1"/>
  <c r="P302" i="2"/>
  <c r="E304" i="2"/>
  <c r="H304" i="2"/>
  <c r="Q43" i="2"/>
  <c r="Q302" i="2" s="1"/>
  <c r="R43" i="2"/>
  <c r="R302" i="2" s="1"/>
  <c r="Q301" i="2"/>
  <c r="T42" i="2"/>
  <c r="T301" i="2" s="1"/>
  <c r="D302" i="2"/>
  <c r="C303" i="2"/>
  <c r="O44" i="2"/>
  <c r="P44" i="2"/>
  <c r="D44" i="2"/>
  <c r="K45" i="2"/>
  <c r="K304" i="2" s="1"/>
  <c r="L45" i="2"/>
  <c r="N45" i="2"/>
  <c r="M45" i="2"/>
  <c r="C45" i="2"/>
  <c r="F46" i="2"/>
  <c r="E46" i="2"/>
  <c r="B47" i="2"/>
  <c r="AA45" i="2" l="1"/>
  <c r="AC45" i="2" s="1"/>
  <c r="AC44" i="2"/>
  <c r="Z46" i="2"/>
  <c r="V44" i="2"/>
  <c r="R44" i="2"/>
  <c r="R303" i="2" s="1"/>
  <c r="O303" i="2"/>
  <c r="S44" i="2"/>
  <c r="S303" i="2" s="1"/>
  <c r="P303" i="2"/>
  <c r="E305" i="2"/>
  <c r="H305" i="2"/>
  <c r="T43" i="2"/>
  <c r="T302" i="2" s="1"/>
  <c r="D303" i="2"/>
  <c r="C304" i="2"/>
  <c r="P45" i="2"/>
  <c r="M304" i="2"/>
  <c r="O45" i="2"/>
  <c r="D45" i="2"/>
  <c r="K46" i="2"/>
  <c r="K305" i="2" s="1"/>
  <c r="L46" i="2"/>
  <c r="N46" i="2"/>
  <c r="Q44" i="2"/>
  <c r="M46" i="2"/>
  <c r="M305" i="2" s="1"/>
  <c r="C46" i="2"/>
  <c r="AA46" i="2" s="1"/>
  <c r="B48" i="2"/>
  <c r="F47" i="2"/>
  <c r="E47" i="2"/>
  <c r="AB45" i="2" l="1"/>
  <c r="AB304" i="2" s="1"/>
  <c r="Z47" i="2"/>
  <c r="AC46" i="2"/>
  <c r="AB46" i="2"/>
  <c r="AB305" i="2" s="1"/>
  <c r="V45" i="2"/>
  <c r="R45" i="2"/>
  <c r="R304" i="2" s="1"/>
  <c r="O304" i="2"/>
  <c r="S45" i="2"/>
  <c r="S304" i="2" s="1"/>
  <c r="P304" i="2"/>
  <c r="E306" i="2"/>
  <c r="H306" i="2"/>
  <c r="Q303" i="2"/>
  <c r="T44" i="2"/>
  <c r="T303" i="2" s="1"/>
  <c r="C305" i="2"/>
  <c r="D304" i="2"/>
  <c r="P46" i="2"/>
  <c r="L47" i="2"/>
  <c r="O46" i="2"/>
  <c r="N47" i="2"/>
  <c r="Q45" i="2"/>
  <c r="D46" i="2"/>
  <c r="K47" i="2"/>
  <c r="K306" i="2" s="1"/>
  <c r="M47" i="2"/>
  <c r="C47" i="2"/>
  <c r="AA47" i="2" s="1"/>
  <c r="E48" i="2"/>
  <c r="F48" i="2"/>
  <c r="B49" i="2"/>
  <c r="AC47" i="2" l="1"/>
  <c r="AB47" i="2"/>
  <c r="AB306" i="2" s="1"/>
  <c r="Z48" i="2"/>
  <c r="V46" i="2"/>
  <c r="R46" i="2"/>
  <c r="R305" i="2" s="1"/>
  <c r="O305" i="2"/>
  <c r="S46" i="2"/>
  <c r="S305" i="2" s="1"/>
  <c r="P305" i="2"/>
  <c r="H307" i="2"/>
  <c r="E307" i="2"/>
  <c r="C306" i="2"/>
  <c r="D305" i="2"/>
  <c r="Q304" i="2"/>
  <c r="T45" i="2"/>
  <c r="T304" i="2" s="1"/>
  <c r="P47" i="2"/>
  <c r="M306" i="2"/>
  <c r="O47" i="2"/>
  <c r="O306" i="2" s="1"/>
  <c r="N48" i="2"/>
  <c r="Q46" i="2"/>
  <c r="L48" i="2"/>
  <c r="D47" i="2"/>
  <c r="V47" i="2" s="1"/>
  <c r="M48" i="2"/>
  <c r="K48" i="2"/>
  <c r="C48" i="2"/>
  <c r="AA48" i="2" s="1"/>
  <c r="B50" i="2"/>
  <c r="F49" i="2"/>
  <c r="E49" i="2"/>
  <c r="AC48" i="2" l="1"/>
  <c r="AB48" i="2"/>
  <c r="AB307" i="2" s="1"/>
  <c r="Z49" i="2"/>
  <c r="S47" i="2"/>
  <c r="S306" i="2" s="1"/>
  <c r="P306" i="2"/>
  <c r="E308" i="2"/>
  <c r="H308" i="2"/>
  <c r="Q47" i="2"/>
  <c r="Q306" i="2" s="1"/>
  <c r="R47" i="2"/>
  <c r="R306" i="2" s="1"/>
  <c r="Q305" i="2"/>
  <c r="T46" i="2"/>
  <c r="T305" i="2" s="1"/>
  <c r="D306" i="2"/>
  <c r="C307" i="2"/>
  <c r="P48" i="2"/>
  <c r="P307" i="2" s="1"/>
  <c r="M307" i="2"/>
  <c r="O48" i="2"/>
  <c r="K307" i="2"/>
  <c r="L49" i="2"/>
  <c r="N49" i="2"/>
  <c r="M49" i="2"/>
  <c r="D48" i="2"/>
  <c r="C49" i="2"/>
  <c r="AA49" i="2" s="1"/>
  <c r="K49" i="2"/>
  <c r="F50" i="2"/>
  <c r="B51" i="2"/>
  <c r="E50" i="2"/>
  <c r="AC49" i="2" l="1"/>
  <c r="AB49" i="2"/>
  <c r="AB308" i="2" s="1"/>
  <c r="Z50" i="2"/>
  <c r="V48" i="2"/>
  <c r="R48" i="2"/>
  <c r="R307" i="2" s="1"/>
  <c r="O307" i="2"/>
  <c r="Q48" i="2"/>
  <c r="Q307" i="2" s="1"/>
  <c r="S48" i="2"/>
  <c r="S307" i="2" s="1"/>
  <c r="E309" i="2"/>
  <c r="T47" i="2"/>
  <c r="T306" i="2" s="1"/>
  <c r="H309" i="2"/>
  <c r="C308" i="2"/>
  <c r="D307" i="2"/>
  <c r="O49" i="2"/>
  <c r="K308" i="2"/>
  <c r="P49" i="2"/>
  <c r="M308" i="2"/>
  <c r="D49" i="2"/>
  <c r="L50" i="2"/>
  <c r="M50" i="2"/>
  <c r="M309" i="2" s="1"/>
  <c r="N50" i="2"/>
  <c r="C50" i="2"/>
  <c r="AA50" i="2" s="1"/>
  <c r="K50" i="2"/>
  <c r="F51" i="2"/>
  <c r="E51" i="2"/>
  <c r="B52" i="2"/>
  <c r="AB50" i="2" l="1"/>
  <c r="AB309" i="2" s="1"/>
  <c r="AC50" i="2"/>
  <c r="Z51" i="2"/>
  <c r="V49" i="2"/>
  <c r="R49" i="2"/>
  <c r="R308" i="2" s="1"/>
  <c r="O308" i="2"/>
  <c r="S49" i="2"/>
  <c r="S308" i="2" s="1"/>
  <c r="P308" i="2"/>
  <c r="T48" i="2"/>
  <c r="T307" i="2" s="1"/>
  <c r="E310" i="2"/>
  <c r="C309" i="2"/>
  <c r="D308" i="2"/>
  <c r="N51" i="2"/>
  <c r="H310" i="2"/>
  <c r="O50" i="2"/>
  <c r="K309" i="2"/>
  <c r="P50" i="2"/>
  <c r="D50" i="2"/>
  <c r="K51" i="2"/>
  <c r="K310" i="2" s="1"/>
  <c r="L51" i="2"/>
  <c r="Q49" i="2"/>
  <c r="M51" i="2"/>
  <c r="C51" i="2"/>
  <c r="AA51" i="2" s="1"/>
  <c r="B53" i="2"/>
  <c r="F52" i="2"/>
  <c r="E52" i="2"/>
  <c r="AC51" i="2" l="1"/>
  <c r="AB51" i="2"/>
  <c r="AB310" i="2" s="1"/>
  <c r="Z52" i="2"/>
  <c r="V50" i="2"/>
  <c r="R50" i="2"/>
  <c r="R309" i="2" s="1"/>
  <c r="O309" i="2"/>
  <c r="S50" i="2"/>
  <c r="S309" i="2" s="1"/>
  <c r="P309" i="2"/>
  <c r="Q308" i="2"/>
  <c r="T49" i="2"/>
  <c r="T308" i="2" s="1"/>
  <c r="D309" i="2"/>
  <c r="C310" i="2"/>
  <c r="N52" i="2"/>
  <c r="H311" i="2"/>
  <c r="L52" i="2"/>
  <c r="E311" i="2"/>
  <c r="P51" i="2"/>
  <c r="M310" i="2"/>
  <c r="O51" i="2"/>
  <c r="D51" i="2"/>
  <c r="Q50" i="2"/>
  <c r="M52" i="2"/>
  <c r="K52" i="2"/>
  <c r="C52" i="2"/>
  <c r="AA52" i="2" s="1"/>
  <c r="B54" i="2"/>
  <c r="E53" i="2"/>
  <c r="F53" i="2"/>
  <c r="AC52" i="2" l="1"/>
  <c r="AB52" i="2"/>
  <c r="AB311" i="2" s="1"/>
  <c r="Z53" i="2"/>
  <c r="V51" i="2"/>
  <c r="R51" i="2"/>
  <c r="R310" i="2" s="1"/>
  <c r="O310" i="2"/>
  <c r="S51" i="2"/>
  <c r="S310" i="2" s="1"/>
  <c r="P310" i="2"/>
  <c r="E312" i="2"/>
  <c r="H312" i="2"/>
  <c r="C311" i="2"/>
  <c r="D310" i="2"/>
  <c r="Q309" i="2"/>
  <c r="T50" i="2"/>
  <c r="T309" i="2" s="1"/>
  <c r="O52" i="2"/>
  <c r="K311" i="2"/>
  <c r="P52" i="2"/>
  <c r="M311" i="2"/>
  <c r="Q51" i="2"/>
  <c r="L53" i="2"/>
  <c r="D52" i="2"/>
  <c r="N53" i="2"/>
  <c r="M53" i="2"/>
  <c r="M312" i="2" s="1"/>
  <c r="C53" i="2"/>
  <c r="AA53" i="2" s="1"/>
  <c r="K53" i="2"/>
  <c r="F54" i="2"/>
  <c r="B55" i="2"/>
  <c r="E54" i="2"/>
  <c r="AC53" i="2" l="1"/>
  <c r="AB53" i="2"/>
  <c r="AB312" i="2" s="1"/>
  <c r="Z54" i="2"/>
  <c r="V52" i="2"/>
  <c r="R52" i="2"/>
  <c r="R311" i="2" s="1"/>
  <c r="O311" i="2"/>
  <c r="S52" i="2"/>
  <c r="S311" i="2" s="1"/>
  <c r="P311" i="2"/>
  <c r="H313" i="2"/>
  <c r="Q52" i="2"/>
  <c r="Q311" i="2" s="1"/>
  <c r="Q310" i="2"/>
  <c r="T51" i="2"/>
  <c r="T310" i="2" s="1"/>
  <c r="D311" i="2"/>
  <c r="C312" i="2"/>
  <c r="O53" i="2"/>
  <c r="K312" i="2"/>
  <c r="L54" i="2"/>
  <c r="E313" i="2"/>
  <c r="P53" i="2"/>
  <c r="D53" i="2"/>
  <c r="N54" i="2"/>
  <c r="K54" i="2"/>
  <c r="M54" i="2"/>
  <c r="C54" i="2"/>
  <c r="AA54" i="2" s="1"/>
  <c r="B56" i="2"/>
  <c r="E55" i="2"/>
  <c r="F55" i="2"/>
  <c r="AC54" i="2" l="1"/>
  <c r="AB54" i="2"/>
  <c r="AB313" i="2" s="1"/>
  <c r="Z55" i="2"/>
  <c r="V53" i="2"/>
  <c r="R53" i="2"/>
  <c r="R312" i="2" s="1"/>
  <c r="O312" i="2"/>
  <c r="S53" i="2"/>
  <c r="S312" i="2" s="1"/>
  <c r="P312" i="2"/>
  <c r="T52" i="2"/>
  <c r="T311" i="2" s="1"/>
  <c r="H314" i="2"/>
  <c r="E314" i="2"/>
  <c r="C313" i="2"/>
  <c r="D312" i="2"/>
  <c r="O54" i="2"/>
  <c r="K313" i="2"/>
  <c r="P54" i="2"/>
  <c r="M313" i="2"/>
  <c r="L55" i="2"/>
  <c r="M55" i="2"/>
  <c r="M314" i="2" s="1"/>
  <c r="N55" i="2"/>
  <c r="Q53" i="2"/>
  <c r="D54" i="2"/>
  <c r="V54" i="2" s="1"/>
  <c r="C55" i="2"/>
  <c r="AA55" i="2" s="1"/>
  <c r="K55" i="2"/>
  <c r="E56" i="2"/>
  <c r="F56" i="2"/>
  <c r="B57" i="2"/>
  <c r="AC55" i="2" l="1"/>
  <c r="AB55" i="2"/>
  <c r="AB314" i="2" s="1"/>
  <c r="Z56" i="2"/>
  <c r="R54" i="2"/>
  <c r="R313" i="2" s="1"/>
  <c r="O313" i="2"/>
  <c r="S54" i="2"/>
  <c r="S313" i="2" s="1"/>
  <c r="P313" i="2"/>
  <c r="H315" i="2"/>
  <c r="E315" i="2"/>
  <c r="Q54" i="2"/>
  <c r="T54" i="2" s="1"/>
  <c r="T313" i="2" s="1"/>
  <c r="D313" i="2"/>
  <c r="Q312" i="2"/>
  <c r="T53" i="2"/>
  <c r="T312" i="2" s="1"/>
  <c r="C314" i="2"/>
  <c r="O55" i="2"/>
  <c r="K314" i="2"/>
  <c r="P55" i="2"/>
  <c r="D55" i="2"/>
  <c r="M56" i="2"/>
  <c r="M315" i="2" s="1"/>
  <c r="N56" i="2"/>
  <c r="L56" i="2"/>
  <c r="K56" i="2"/>
  <c r="C56" i="2"/>
  <c r="AA56" i="2" s="1"/>
  <c r="B58" i="2"/>
  <c r="E57" i="2"/>
  <c r="F57" i="2"/>
  <c r="AB56" i="2" l="1"/>
  <c r="AB315" i="2" s="1"/>
  <c r="AC56" i="2"/>
  <c r="Z57" i="2"/>
  <c r="Q313" i="2"/>
  <c r="V55" i="2"/>
  <c r="R55" i="2"/>
  <c r="R314" i="2" s="1"/>
  <c r="O314" i="2"/>
  <c r="S55" i="2"/>
  <c r="S314" i="2" s="1"/>
  <c r="P314" i="2"/>
  <c r="H316" i="2"/>
  <c r="E316" i="2"/>
  <c r="C315" i="2"/>
  <c r="D314" i="2"/>
  <c r="O56" i="2"/>
  <c r="K315" i="2"/>
  <c r="P56" i="2"/>
  <c r="D56" i="2"/>
  <c r="L57" i="2"/>
  <c r="M57" i="2"/>
  <c r="M316" i="2" s="1"/>
  <c r="N57" i="2"/>
  <c r="Q55" i="2"/>
  <c r="C57" i="2"/>
  <c r="AA57" i="2" s="1"/>
  <c r="K57" i="2"/>
  <c r="F58" i="2"/>
  <c r="E58" i="2"/>
  <c r="B59" i="2"/>
  <c r="AB57" i="2" l="1"/>
  <c r="AB316" i="2" s="1"/>
  <c r="AC57" i="2"/>
  <c r="Z58" i="2"/>
  <c r="V56" i="2"/>
  <c r="R56" i="2"/>
  <c r="R315" i="2" s="1"/>
  <c r="O315" i="2"/>
  <c r="S56" i="2"/>
  <c r="S315" i="2" s="1"/>
  <c r="P315" i="2"/>
  <c r="E317" i="2"/>
  <c r="Q314" i="2"/>
  <c r="T55" i="2"/>
  <c r="T314" i="2" s="1"/>
  <c r="C316" i="2"/>
  <c r="D315" i="2"/>
  <c r="N58" i="2"/>
  <c r="H317" i="2"/>
  <c r="O57" i="2"/>
  <c r="K316" i="2"/>
  <c r="P57" i="2"/>
  <c r="K58" i="2"/>
  <c r="K317" i="2" s="1"/>
  <c r="L58" i="2"/>
  <c r="Q56" i="2"/>
  <c r="D57" i="2"/>
  <c r="M58" i="2"/>
  <c r="C58" i="2"/>
  <c r="F59" i="2"/>
  <c r="E59" i="2"/>
  <c r="B60" i="2"/>
  <c r="AA58" i="2" l="1"/>
  <c r="AC58" i="2" s="1"/>
  <c r="Z59" i="2"/>
  <c r="V57" i="2"/>
  <c r="R57" i="2"/>
  <c r="R316" i="2" s="1"/>
  <c r="O316" i="2"/>
  <c r="S57" i="2"/>
  <c r="S316" i="2" s="1"/>
  <c r="P316" i="2"/>
  <c r="H318" i="2"/>
  <c r="E318" i="2"/>
  <c r="Q57" i="2"/>
  <c r="Q316" i="2" s="1"/>
  <c r="Q315" i="2"/>
  <c r="T56" i="2"/>
  <c r="T315" i="2" s="1"/>
  <c r="C317" i="2"/>
  <c r="D316" i="2"/>
  <c r="P58" i="2"/>
  <c r="M317" i="2"/>
  <c r="O58" i="2"/>
  <c r="M59" i="2"/>
  <c r="M318" i="2" s="1"/>
  <c r="N59" i="2"/>
  <c r="D58" i="2"/>
  <c r="K59" i="2"/>
  <c r="K318" i="2" s="1"/>
  <c r="L59" i="2"/>
  <c r="C59" i="2"/>
  <c r="B61" i="2"/>
  <c r="F60" i="2"/>
  <c r="E60" i="2"/>
  <c r="AA59" i="2" l="1"/>
  <c r="AC59" i="2" s="1"/>
  <c r="AB58" i="2"/>
  <c r="AB317" i="2" s="1"/>
  <c r="Z60" i="2"/>
  <c r="V58" i="2"/>
  <c r="R58" i="2"/>
  <c r="R317" i="2" s="1"/>
  <c r="O317" i="2"/>
  <c r="S58" i="2"/>
  <c r="S317" i="2" s="1"/>
  <c r="P317" i="2"/>
  <c r="T57" i="2"/>
  <c r="T316" i="2" s="1"/>
  <c r="E319" i="2"/>
  <c r="Q58" i="2"/>
  <c r="Q317" i="2" s="1"/>
  <c r="C318" i="2"/>
  <c r="D317" i="2"/>
  <c r="N60" i="2"/>
  <c r="H319" i="2"/>
  <c r="L60" i="2"/>
  <c r="P59" i="2"/>
  <c r="D59" i="2"/>
  <c r="V59" i="2" s="1"/>
  <c r="O59" i="2"/>
  <c r="K60" i="2"/>
  <c r="M60" i="2"/>
  <c r="C60" i="2"/>
  <c r="AA60" i="2" s="1"/>
  <c r="B62" i="2"/>
  <c r="E61" i="2"/>
  <c r="F61" i="2"/>
  <c r="AB59" i="2" l="1"/>
  <c r="AB318" i="2" s="1"/>
  <c r="AC60" i="2"/>
  <c r="AB60" i="2"/>
  <c r="AB319" i="2" s="1"/>
  <c r="Z61" i="2"/>
  <c r="R59" i="2"/>
  <c r="R318" i="2" s="1"/>
  <c r="O318" i="2"/>
  <c r="S59" i="2"/>
  <c r="S318" i="2" s="1"/>
  <c r="P318" i="2"/>
  <c r="T58" i="2"/>
  <c r="T317" i="2" s="1"/>
  <c r="E320" i="2"/>
  <c r="H320" i="2"/>
  <c r="C319" i="2"/>
  <c r="D318" i="2"/>
  <c r="O60" i="2"/>
  <c r="K319" i="2"/>
  <c r="P60" i="2"/>
  <c r="M319" i="2"/>
  <c r="N61" i="2"/>
  <c r="L61" i="2"/>
  <c r="Q59" i="2"/>
  <c r="D60" i="2"/>
  <c r="M61" i="2"/>
  <c r="K61" i="2"/>
  <c r="C61" i="2"/>
  <c r="AA61" i="2" s="1"/>
  <c r="F62" i="2"/>
  <c r="E62" i="2"/>
  <c r="B63" i="2"/>
  <c r="AB61" i="2" l="1"/>
  <c r="AB320" i="2" s="1"/>
  <c r="AC61" i="2"/>
  <c r="Z62" i="2"/>
  <c r="V60" i="2"/>
  <c r="R60" i="2"/>
  <c r="R319" i="2" s="1"/>
  <c r="O319" i="2"/>
  <c r="S60" i="2"/>
  <c r="S319" i="2" s="1"/>
  <c r="P319" i="2"/>
  <c r="H321" i="2"/>
  <c r="E321" i="2"/>
  <c r="Q60" i="2"/>
  <c r="T60" i="2" s="1"/>
  <c r="T319" i="2" s="1"/>
  <c r="C320" i="2"/>
  <c r="D319" i="2"/>
  <c r="Q318" i="2"/>
  <c r="T59" i="2"/>
  <c r="T318" i="2" s="1"/>
  <c r="O61" i="2"/>
  <c r="O320" i="2" s="1"/>
  <c r="K320" i="2"/>
  <c r="P61" i="2"/>
  <c r="M320" i="2"/>
  <c r="N62" i="2"/>
  <c r="D61" i="2"/>
  <c r="L62" i="2"/>
  <c r="C62" i="2"/>
  <c r="K62" i="2"/>
  <c r="K321" i="2" s="1"/>
  <c r="M62" i="2"/>
  <c r="B64" i="2"/>
  <c r="E63" i="2"/>
  <c r="F63" i="2"/>
  <c r="AA62" i="2" l="1"/>
  <c r="AC62" i="2" s="1"/>
  <c r="Z63" i="2"/>
  <c r="V61" i="2"/>
  <c r="Q319" i="2"/>
  <c r="S61" i="2"/>
  <c r="S320" i="2" s="1"/>
  <c r="P320" i="2"/>
  <c r="E322" i="2"/>
  <c r="Q61" i="2"/>
  <c r="Q320" i="2" s="1"/>
  <c r="R61" i="2"/>
  <c r="R320" i="2" s="1"/>
  <c r="H322" i="2"/>
  <c r="D320" i="2"/>
  <c r="C321" i="2"/>
  <c r="P62" i="2"/>
  <c r="M321" i="2"/>
  <c r="O62" i="2"/>
  <c r="M63" i="2"/>
  <c r="M322" i="2" s="1"/>
  <c r="N63" i="2"/>
  <c r="L63" i="2"/>
  <c r="K63" i="2"/>
  <c r="D62" i="2"/>
  <c r="C63" i="2"/>
  <c r="E64" i="2"/>
  <c r="F64" i="2"/>
  <c r="B65" i="2"/>
  <c r="AA63" i="2" l="1"/>
  <c r="AC63" i="2" s="1"/>
  <c r="AB62" i="2"/>
  <c r="AB321" i="2" s="1"/>
  <c r="Z64" i="2"/>
  <c r="V62" i="2"/>
  <c r="T61" i="2"/>
  <c r="T320" i="2" s="1"/>
  <c r="R62" i="2"/>
  <c r="R321" i="2" s="1"/>
  <c r="O321" i="2"/>
  <c r="S62" i="2"/>
  <c r="S321" i="2" s="1"/>
  <c r="P321" i="2"/>
  <c r="E323" i="2"/>
  <c r="C322" i="2"/>
  <c r="D321" i="2"/>
  <c r="Q62" i="2"/>
  <c r="O63" i="2"/>
  <c r="K322" i="2"/>
  <c r="N64" i="2"/>
  <c r="H323" i="2"/>
  <c r="L64" i="2"/>
  <c r="P63" i="2"/>
  <c r="D63" i="2"/>
  <c r="M64" i="2"/>
  <c r="K64" i="2"/>
  <c r="C64" i="2"/>
  <c r="E65" i="2"/>
  <c r="B66" i="2"/>
  <c r="F65" i="2"/>
  <c r="AB63" i="2" l="1"/>
  <c r="AB322" i="2" s="1"/>
  <c r="AA64" i="2"/>
  <c r="AB64" i="2" s="1"/>
  <c r="AB323" i="2" s="1"/>
  <c r="Z65" i="2"/>
  <c r="V63" i="2"/>
  <c r="R63" i="2"/>
  <c r="R322" i="2" s="1"/>
  <c r="O322" i="2"/>
  <c r="S63" i="2"/>
  <c r="S322" i="2" s="1"/>
  <c r="P322" i="2"/>
  <c r="E324" i="2"/>
  <c r="H324" i="2"/>
  <c r="D322" i="2"/>
  <c r="Q321" i="2"/>
  <c r="T62" i="2"/>
  <c r="T321" i="2" s="1"/>
  <c r="C323" i="2"/>
  <c r="P64" i="2"/>
  <c r="P323" i="2" s="1"/>
  <c r="M323" i="2"/>
  <c r="O64" i="2"/>
  <c r="K323" i="2"/>
  <c r="M65" i="2"/>
  <c r="M324" i="2" s="1"/>
  <c r="N65" i="2"/>
  <c r="Q63" i="2"/>
  <c r="L65" i="2"/>
  <c r="D64" i="2"/>
  <c r="C65" i="2"/>
  <c r="K65" i="2"/>
  <c r="K324" i="2" s="1"/>
  <c r="F66" i="2"/>
  <c r="B67" i="2"/>
  <c r="E66" i="2"/>
  <c r="AA65" i="2" l="1"/>
  <c r="AB65" i="2" s="1"/>
  <c r="AB324" i="2" s="1"/>
  <c r="AC64" i="2"/>
  <c r="Z66" i="2"/>
  <c r="V64" i="2"/>
  <c r="R64" i="2"/>
  <c r="R323" i="2" s="1"/>
  <c r="O323" i="2"/>
  <c r="H325" i="2"/>
  <c r="Q64" i="2"/>
  <c r="T64" i="2" s="1"/>
  <c r="T323" i="2" s="1"/>
  <c r="S64" i="2"/>
  <c r="S323" i="2" s="1"/>
  <c r="E325" i="2"/>
  <c r="Q322" i="2"/>
  <c r="T63" i="2"/>
  <c r="T322" i="2" s="1"/>
  <c r="C324" i="2"/>
  <c r="D323" i="2"/>
  <c r="O65" i="2"/>
  <c r="P65" i="2"/>
  <c r="K66" i="2"/>
  <c r="K325" i="2" s="1"/>
  <c r="L66" i="2"/>
  <c r="M66" i="2"/>
  <c r="M325" i="2" s="1"/>
  <c r="N66" i="2"/>
  <c r="D65" i="2"/>
  <c r="C66" i="2"/>
  <c r="AA66" i="2" s="1"/>
  <c r="F67" i="2"/>
  <c r="E67" i="2"/>
  <c r="B68" i="2"/>
  <c r="AC65" i="2" l="1"/>
  <c r="AC66" i="2"/>
  <c r="AB66" i="2"/>
  <c r="AB325" i="2" s="1"/>
  <c r="Z67" i="2"/>
  <c r="V65" i="2"/>
  <c r="Q323" i="2"/>
  <c r="R65" i="2"/>
  <c r="R324" i="2" s="1"/>
  <c r="O324" i="2"/>
  <c r="S65" i="2"/>
  <c r="S324" i="2" s="1"/>
  <c r="P324" i="2"/>
  <c r="H326" i="2"/>
  <c r="E326" i="2"/>
  <c r="Q65" i="2"/>
  <c r="Q324" i="2" s="1"/>
  <c r="C325" i="2"/>
  <c r="D324" i="2"/>
  <c r="P66" i="2"/>
  <c r="O66" i="2"/>
  <c r="N67" i="2"/>
  <c r="L67" i="2"/>
  <c r="D66" i="2"/>
  <c r="M67" i="2"/>
  <c r="K67" i="2"/>
  <c r="C67" i="2"/>
  <c r="AA67" i="2" s="1"/>
  <c r="B69" i="2"/>
  <c r="F68" i="2"/>
  <c r="E68" i="2"/>
  <c r="AC67" i="2" l="1"/>
  <c r="AB67" i="2"/>
  <c r="AB326" i="2" s="1"/>
  <c r="Z68" i="2"/>
  <c r="V66" i="2"/>
  <c r="R66" i="2"/>
  <c r="R325" i="2" s="1"/>
  <c r="O325" i="2"/>
  <c r="S66" i="2"/>
  <c r="S325" i="2" s="1"/>
  <c r="P325" i="2"/>
  <c r="H327" i="2"/>
  <c r="T65" i="2"/>
  <c r="T324" i="2" s="1"/>
  <c r="D325" i="2"/>
  <c r="C326" i="2"/>
  <c r="O67" i="2"/>
  <c r="K326" i="2"/>
  <c r="P67" i="2"/>
  <c r="M326" i="2"/>
  <c r="L68" i="2"/>
  <c r="E327" i="2"/>
  <c r="Q66" i="2"/>
  <c r="D67" i="2"/>
  <c r="M68" i="2"/>
  <c r="M327" i="2" s="1"/>
  <c r="N68" i="2"/>
  <c r="C68" i="2"/>
  <c r="AA68" i="2" s="1"/>
  <c r="K68" i="2"/>
  <c r="E69" i="2"/>
  <c r="B70" i="2"/>
  <c r="F69" i="2"/>
  <c r="Z69" i="2" l="1"/>
  <c r="AC68" i="2"/>
  <c r="AB68" i="2"/>
  <c r="AB327" i="2" s="1"/>
  <c r="V67" i="2"/>
  <c r="R67" i="2"/>
  <c r="R326" i="2" s="1"/>
  <c r="O326" i="2"/>
  <c r="S67" i="2"/>
  <c r="S326" i="2" s="1"/>
  <c r="P326" i="2"/>
  <c r="H328" i="2"/>
  <c r="E328" i="2"/>
  <c r="C327" i="2"/>
  <c r="D326" i="2"/>
  <c r="Q325" i="2"/>
  <c r="T66" i="2"/>
  <c r="T325" i="2" s="1"/>
  <c r="O68" i="2"/>
  <c r="K327" i="2"/>
  <c r="P68" i="2"/>
  <c r="Q67" i="2"/>
  <c r="L69" i="2"/>
  <c r="N69" i="2"/>
  <c r="D68" i="2"/>
  <c r="M69" i="2"/>
  <c r="K69" i="2"/>
  <c r="C69" i="2"/>
  <c r="F70" i="2"/>
  <c r="B71" i="2"/>
  <c r="E70" i="2"/>
  <c r="AA69" i="2" l="1"/>
  <c r="AC69" i="2" s="1"/>
  <c r="Z70" i="2"/>
  <c r="V68" i="2"/>
  <c r="R68" i="2"/>
  <c r="R327" i="2" s="1"/>
  <c r="O327" i="2"/>
  <c r="S68" i="2"/>
  <c r="S327" i="2" s="1"/>
  <c r="P327" i="2"/>
  <c r="E329" i="2"/>
  <c r="H329" i="2"/>
  <c r="D327" i="2"/>
  <c r="Q326" i="2"/>
  <c r="T67" i="2"/>
  <c r="T326" i="2" s="1"/>
  <c r="C328" i="2"/>
  <c r="P69" i="2"/>
  <c r="M328" i="2"/>
  <c r="O69" i="2"/>
  <c r="K328" i="2"/>
  <c r="N70" i="2"/>
  <c r="L70" i="2"/>
  <c r="Q68" i="2"/>
  <c r="D69" i="2"/>
  <c r="C70" i="2"/>
  <c r="K70" i="2"/>
  <c r="M70" i="2"/>
  <c r="B72" i="2"/>
  <c r="E71" i="2"/>
  <c r="F71" i="2"/>
  <c r="AA70" i="2" l="1"/>
  <c r="AC70" i="2" s="1"/>
  <c r="AB69" i="2"/>
  <c r="AB328" i="2" s="1"/>
  <c r="Z71" i="2"/>
  <c r="V69" i="2"/>
  <c r="R69" i="2"/>
  <c r="R328" i="2" s="1"/>
  <c r="O328" i="2"/>
  <c r="S69" i="2"/>
  <c r="S328" i="2" s="1"/>
  <c r="P328" i="2"/>
  <c r="E330" i="2"/>
  <c r="H330" i="2"/>
  <c r="Q69" i="2"/>
  <c r="T69" i="2" s="1"/>
  <c r="T328" i="2" s="1"/>
  <c r="Q327" i="2"/>
  <c r="T68" i="2"/>
  <c r="T327" i="2" s="1"/>
  <c r="C329" i="2"/>
  <c r="D328" i="2"/>
  <c r="O70" i="2"/>
  <c r="O329" i="2" s="1"/>
  <c r="K329" i="2"/>
  <c r="P70" i="2"/>
  <c r="M329" i="2"/>
  <c r="N71" i="2"/>
  <c r="L71" i="2"/>
  <c r="M71" i="2"/>
  <c r="K71" i="2"/>
  <c r="K330" i="2" s="1"/>
  <c r="D70" i="2"/>
  <c r="C71" i="2"/>
  <c r="E72" i="2"/>
  <c r="B73" i="2"/>
  <c r="F72" i="2"/>
  <c r="Z72" i="2" s="1"/>
  <c r="AB70" i="2" l="1"/>
  <c r="AB329" i="2" s="1"/>
  <c r="AA71" i="2"/>
  <c r="AC71" i="2" s="1"/>
  <c r="V70" i="2"/>
  <c r="Q328" i="2"/>
  <c r="S70" i="2"/>
  <c r="S329" i="2" s="1"/>
  <c r="P329" i="2"/>
  <c r="Q70" i="2"/>
  <c r="Q329" i="2" s="1"/>
  <c r="R70" i="2"/>
  <c r="R329" i="2" s="1"/>
  <c r="H331" i="2"/>
  <c r="C330" i="2"/>
  <c r="D329" i="2"/>
  <c r="P71" i="2"/>
  <c r="M330" i="2"/>
  <c r="L72" i="2"/>
  <c r="E331" i="2"/>
  <c r="O71" i="2"/>
  <c r="M72" i="2"/>
  <c r="M331" i="2" s="1"/>
  <c r="N72" i="2"/>
  <c r="D71" i="2"/>
  <c r="K72" i="2"/>
  <c r="C72" i="2"/>
  <c r="AA72" i="2" s="1"/>
  <c r="E73" i="2"/>
  <c r="B74" i="2"/>
  <c r="F73" i="2"/>
  <c r="AB71" i="2" l="1"/>
  <c r="AB330" i="2" s="1"/>
  <c r="AC72" i="2"/>
  <c r="AB72" i="2"/>
  <c r="AB331" i="2" s="1"/>
  <c r="Z73" i="2"/>
  <c r="V71" i="2"/>
  <c r="R71" i="2"/>
  <c r="R330" i="2" s="1"/>
  <c r="O330" i="2"/>
  <c r="S71" i="2"/>
  <c r="S330" i="2" s="1"/>
  <c r="P330" i="2"/>
  <c r="T70" i="2"/>
  <c r="T329" i="2" s="1"/>
  <c r="H332" i="2"/>
  <c r="E332" i="2"/>
  <c r="D330" i="2"/>
  <c r="Q71" i="2"/>
  <c r="C331" i="2"/>
  <c r="O72" i="2"/>
  <c r="K331" i="2"/>
  <c r="P72" i="2"/>
  <c r="L73" i="2"/>
  <c r="N73" i="2"/>
  <c r="D72" i="2"/>
  <c r="M73" i="2"/>
  <c r="K73" i="2"/>
  <c r="C73" i="2"/>
  <c r="AA73" i="2" s="1"/>
  <c r="B75" i="2"/>
  <c r="F74" i="2"/>
  <c r="E74" i="2"/>
  <c r="AB73" i="2" l="1"/>
  <c r="AB332" i="2" s="1"/>
  <c r="AC73" i="2"/>
  <c r="Z74" i="2"/>
  <c r="V72" i="2"/>
  <c r="R72" i="2"/>
  <c r="R331" i="2" s="1"/>
  <c r="O331" i="2"/>
  <c r="S72" i="2"/>
  <c r="S331" i="2" s="1"/>
  <c r="P331" i="2"/>
  <c r="H333" i="2"/>
  <c r="E333" i="2"/>
  <c r="D331" i="2"/>
  <c r="C332" i="2"/>
  <c r="Q330" i="2"/>
  <c r="T71" i="2"/>
  <c r="T330" i="2" s="1"/>
  <c r="O73" i="2"/>
  <c r="K332" i="2"/>
  <c r="P73" i="2"/>
  <c r="M332" i="2"/>
  <c r="D73" i="2"/>
  <c r="N74" i="2"/>
  <c r="K74" i="2"/>
  <c r="K333" i="2" s="1"/>
  <c r="L74" i="2"/>
  <c r="Q72" i="2"/>
  <c r="M74" i="2"/>
  <c r="C74" i="2"/>
  <c r="AA74" i="2" s="1"/>
  <c r="F75" i="2"/>
  <c r="E75" i="2"/>
  <c r="B76" i="2"/>
  <c r="AC74" i="2" l="1"/>
  <c r="AB74" i="2"/>
  <c r="AB333" i="2" s="1"/>
  <c r="Z75" i="2"/>
  <c r="V73" i="2"/>
  <c r="R73" i="2"/>
  <c r="R332" i="2" s="1"/>
  <c r="O332" i="2"/>
  <c r="S73" i="2"/>
  <c r="S332" i="2" s="1"/>
  <c r="P332" i="2"/>
  <c r="H334" i="2"/>
  <c r="E334" i="2"/>
  <c r="Q73" i="2"/>
  <c r="T73" i="2" s="1"/>
  <c r="T332" i="2" s="1"/>
  <c r="D332" i="2"/>
  <c r="C333" i="2"/>
  <c r="Q331" i="2"/>
  <c r="T72" i="2"/>
  <c r="T331" i="2" s="1"/>
  <c r="P74" i="2"/>
  <c r="M333" i="2"/>
  <c r="O74" i="2"/>
  <c r="D74" i="2"/>
  <c r="N75" i="2"/>
  <c r="K75" i="2"/>
  <c r="K334" i="2" s="1"/>
  <c r="L75" i="2"/>
  <c r="M75" i="2"/>
  <c r="C75" i="2"/>
  <c r="AA75" i="2" s="1"/>
  <c r="B77" i="2"/>
  <c r="E76" i="2"/>
  <c r="F76" i="2"/>
  <c r="AC75" i="2" l="1"/>
  <c r="AB75" i="2"/>
  <c r="AB334" i="2" s="1"/>
  <c r="Z76" i="2"/>
  <c r="V74" i="2"/>
  <c r="R74" i="2"/>
  <c r="R333" i="2" s="1"/>
  <c r="O333" i="2"/>
  <c r="S74" i="2"/>
  <c r="S333" i="2" s="1"/>
  <c r="P333" i="2"/>
  <c r="Q332" i="2"/>
  <c r="E335" i="2"/>
  <c r="H335" i="2"/>
  <c r="C334" i="2"/>
  <c r="D333" i="2"/>
  <c r="Q74" i="2"/>
  <c r="P75" i="2"/>
  <c r="M334" i="2"/>
  <c r="O75" i="2"/>
  <c r="M76" i="2"/>
  <c r="M335" i="2" s="1"/>
  <c r="N76" i="2"/>
  <c r="D75" i="2"/>
  <c r="L76" i="2"/>
  <c r="K76" i="2"/>
  <c r="K335" i="2" s="1"/>
  <c r="C76" i="2"/>
  <c r="AA76" i="2" s="1"/>
  <c r="F77" i="2"/>
  <c r="E77" i="2"/>
  <c r="B78" i="2"/>
  <c r="AC76" i="2" l="1"/>
  <c r="AB76" i="2"/>
  <c r="AB335" i="2" s="1"/>
  <c r="Z77" i="2"/>
  <c r="V75" i="2"/>
  <c r="R75" i="2"/>
  <c r="R334" i="2" s="1"/>
  <c r="O334" i="2"/>
  <c r="S75" i="2"/>
  <c r="S334" i="2" s="1"/>
  <c r="P334" i="2"/>
  <c r="E336" i="2"/>
  <c r="H336" i="2"/>
  <c r="C335" i="2"/>
  <c r="Q333" i="2"/>
  <c r="T74" i="2"/>
  <c r="T333" i="2" s="1"/>
  <c r="D334" i="2"/>
  <c r="O76" i="2"/>
  <c r="L77" i="2"/>
  <c r="P76" i="2"/>
  <c r="Q75" i="2"/>
  <c r="D76" i="2"/>
  <c r="N77" i="2"/>
  <c r="C77" i="2"/>
  <c r="AA77" i="2" s="1"/>
  <c r="K77" i="2"/>
  <c r="M77" i="2"/>
  <c r="F78" i="2"/>
  <c r="E78" i="2"/>
  <c r="B79" i="2"/>
  <c r="AB77" i="2" l="1"/>
  <c r="AB336" i="2" s="1"/>
  <c r="AC77" i="2"/>
  <c r="Z78" i="2"/>
  <c r="V76" i="2"/>
  <c r="R76" i="2"/>
  <c r="R335" i="2" s="1"/>
  <c r="O335" i="2"/>
  <c r="S76" i="2"/>
  <c r="S335" i="2" s="1"/>
  <c r="P335" i="2"/>
  <c r="E337" i="2"/>
  <c r="D335" i="2"/>
  <c r="Q334" i="2"/>
  <c r="T75" i="2"/>
  <c r="T334" i="2" s="1"/>
  <c r="C336" i="2"/>
  <c r="O77" i="2"/>
  <c r="K336" i="2"/>
  <c r="N78" i="2"/>
  <c r="H337" i="2"/>
  <c r="P77" i="2"/>
  <c r="P336" i="2" s="1"/>
  <c r="M336" i="2"/>
  <c r="L78" i="2"/>
  <c r="Q76" i="2"/>
  <c r="C78" i="2"/>
  <c r="K78" i="2"/>
  <c r="M78" i="2"/>
  <c r="D77" i="2"/>
  <c r="B80" i="2"/>
  <c r="F79" i="2"/>
  <c r="E79" i="2"/>
  <c r="AA78" i="2" l="1"/>
  <c r="Z79" i="2"/>
  <c r="V77" i="2"/>
  <c r="R77" i="2"/>
  <c r="R336" i="2" s="1"/>
  <c r="O336" i="2"/>
  <c r="H338" i="2"/>
  <c r="Q77" i="2"/>
  <c r="T77" i="2" s="1"/>
  <c r="T336" i="2" s="1"/>
  <c r="S77" i="2"/>
  <c r="S336" i="2" s="1"/>
  <c r="E338" i="2"/>
  <c r="D336" i="2"/>
  <c r="C337" i="2"/>
  <c r="Q335" i="2"/>
  <c r="T76" i="2"/>
  <c r="T335" i="2" s="1"/>
  <c r="O78" i="2"/>
  <c r="O337" i="2" s="1"/>
  <c r="K337" i="2"/>
  <c r="P78" i="2"/>
  <c r="M337" i="2"/>
  <c r="L79" i="2"/>
  <c r="M79" i="2"/>
  <c r="M338" i="2" s="1"/>
  <c r="N79" i="2"/>
  <c r="D78" i="2"/>
  <c r="K79" i="2"/>
  <c r="C79" i="2"/>
  <c r="E80" i="2"/>
  <c r="F80" i="2"/>
  <c r="B81" i="2"/>
  <c r="AA79" i="2" l="1"/>
  <c r="AC79" i="2" s="1"/>
  <c r="AC78" i="2"/>
  <c r="AB78" i="2"/>
  <c r="AB337" i="2" s="1"/>
  <c r="Z80" i="2"/>
  <c r="Q336" i="2"/>
  <c r="V78" i="2"/>
  <c r="S78" i="2"/>
  <c r="S337" i="2" s="1"/>
  <c r="P337" i="2"/>
  <c r="Q78" i="2"/>
  <c r="Q337" i="2" s="1"/>
  <c r="R78" i="2"/>
  <c r="R337" i="2" s="1"/>
  <c r="H339" i="2"/>
  <c r="E339" i="2"/>
  <c r="C338" i="2"/>
  <c r="D337" i="2"/>
  <c r="O79" i="2"/>
  <c r="K338" i="2"/>
  <c r="P79" i="2"/>
  <c r="L80" i="2"/>
  <c r="D79" i="2"/>
  <c r="M80" i="2"/>
  <c r="M339" i="2" s="1"/>
  <c r="N80" i="2"/>
  <c r="K80" i="2"/>
  <c r="C80" i="2"/>
  <c r="AA80" i="2" s="1"/>
  <c r="B82" i="2"/>
  <c r="F81" i="2"/>
  <c r="E81" i="2"/>
  <c r="AB79" i="2" l="1"/>
  <c r="AB338" i="2" s="1"/>
  <c r="AB80" i="2"/>
  <c r="AB339" i="2" s="1"/>
  <c r="AC80" i="2"/>
  <c r="Z81" i="2"/>
  <c r="T78" i="2"/>
  <c r="T337" i="2" s="1"/>
  <c r="V79" i="2"/>
  <c r="R79" i="2"/>
  <c r="R338" i="2" s="1"/>
  <c r="O338" i="2"/>
  <c r="S79" i="2"/>
  <c r="S338" i="2" s="1"/>
  <c r="P338" i="2"/>
  <c r="H340" i="2"/>
  <c r="Q79" i="2"/>
  <c r="Q338" i="2" s="1"/>
  <c r="D338" i="2"/>
  <c r="C339" i="2"/>
  <c r="L81" i="2"/>
  <c r="E340" i="2"/>
  <c r="O80" i="2"/>
  <c r="K339" i="2"/>
  <c r="P80" i="2"/>
  <c r="D80" i="2"/>
  <c r="M81" i="2"/>
  <c r="M340" i="2" s="1"/>
  <c r="N81" i="2"/>
  <c r="C81" i="2"/>
  <c r="K81" i="2"/>
  <c r="F82" i="2"/>
  <c r="E82" i="2"/>
  <c r="B83" i="2"/>
  <c r="AA81" i="2" l="1"/>
  <c r="AB81" i="2" s="1"/>
  <c r="AB340" i="2" s="1"/>
  <c r="Z82" i="2"/>
  <c r="V80" i="2"/>
  <c r="R80" i="2"/>
  <c r="R339" i="2" s="1"/>
  <c r="O339" i="2"/>
  <c r="S80" i="2"/>
  <c r="S339" i="2" s="1"/>
  <c r="P339" i="2"/>
  <c r="E341" i="2"/>
  <c r="H341" i="2"/>
  <c r="T79" i="2"/>
  <c r="T338" i="2" s="1"/>
  <c r="D339" i="2"/>
  <c r="C340" i="2"/>
  <c r="Q80" i="2"/>
  <c r="O81" i="2"/>
  <c r="K340" i="2"/>
  <c r="P81" i="2"/>
  <c r="K82" i="2"/>
  <c r="K341" i="2" s="1"/>
  <c r="L82" i="2"/>
  <c r="D81" i="2"/>
  <c r="M82" i="2"/>
  <c r="M341" i="2" s="1"/>
  <c r="N82" i="2"/>
  <c r="C82" i="2"/>
  <c r="F83" i="2"/>
  <c r="E83" i="2"/>
  <c r="B84" i="2"/>
  <c r="AC81" i="2" l="1"/>
  <c r="W18" i="2"/>
  <c r="AA82" i="2"/>
  <c r="Z83" i="2"/>
  <c r="V81" i="2"/>
  <c r="R81" i="2"/>
  <c r="R340" i="2" s="1"/>
  <c r="O340" i="2"/>
  <c r="S81" i="2"/>
  <c r="S340" i="2" s="1"/>
  <c r="P340" i="2"/>
  <c r="H342" i="2"/>
  <c r="E342" i="2"/>
  <c r="C341" i="2"/>
  <c r="D340" i="2"/>
  <c r="Q339" i="2"/>
  <c r="T80" i="2"/>
  <c r="T339" i="2" s="1"/>
  <c r="N83" i="2"/>
  <c r="P82" i="2"/>
  <c r="O82" i="2"/>
  <c r="L83" i="2"/>
  <c r="Q81" i="2"/>
  <c r="D82" i="2"/>
  <c r="K83" i="2"/>
  <c r="M83" i="2"/>
  <c r="C83" i="2"/>
  <c r="AA83" i="2" s="1"/>
  <c r="B85" i="2"/>
  <c r="F84" i="2"/>
  <c r="E84" i="2"/>
  <c r="AC83" i="2" l="1"/>
  <c r="AB83" i="2"/>
  <c r="AB342" i="2" s="1"/>
  <c r="AC82" i="2"/>
  <c r="AB82" i="2"/>
  <c r="AB341" i="2" s="1"/>
  <c r="Z84" i="2"/>
  <c r="W19" i="2"/>
  <c r="V82" i="2"/>
  <c r="R82" i="2"/>
  <c r="R341" i="2" s="1"/>
  <c r="O341" i="2"/>
  <c r="S82" i="2"/>
  <c r="S341" i="2" s="1"/>
  <c r="P341" i="2"/>
  <c r="H343" i="2"/>
  <c r="D341" i="2"/>
  <c r="Q340" i="2"/>
  <c r="T81" i="2"/>
  <c r="T340" i="2" s="1"/>
  <c r="C342" i="2"/>
  <c r="P83" i="2"/>
  <c r="P342" i="2" s="1"/>
  <c r="M342" i="2"/>
  <c r="O83" i="2"/>
  <c r="K342" i="2"/>
  <c r="L84" i="2"/>
  <c r="E343" i="2"/>
  <c r="Q82" i="2"/>
  <c r="N84" i="2"/>
  <c r="D83" i="2"/>
  <c r="M84" i="2"/>
  <c r="K84" i="2"/>
  <c r="C84" i="2"/>
  <c r="B86" i="2"/>
  <c r="F85" i="2"/>
  <c r="E85" i="2"/>
  <c r="AA84" i="2" l="1"/>
  <c r="AC84" i="2" s="1"/>
  <c r="Z85" i="2"/>
  <c r="W20" i="2"/>
  <c r="V83" i="2"/>
  <c r="R83" i="2"/>
  <c r="R342" i="2" s="1"/>
  <c r="O342" i="2"/>
  <c r="H344" i="2"/>
  <c r="Q83" i="2"/>
  <c r="Q342" i="2" s="1"/>
  <c r="S83" i="2"/>
  <c r="S342" i="2" s="1"/>
  <c r="C343" i="2"/>
  <c r="Q341" i="2"/>
  <c r="T82" i="2"/>
  <c r="T341" i="2" s="1"/>
  <c r="D342" i="2"/>
  <c r="O84" i="2"/>
  <c r="O343" i="2" s="1"/>
  <c r="K343" i="2"/>
  <c r="P84" i="2"/>
  <c r="M343" i="2"/>
  <c r="L85" i="2"/>
  <c r="E344" i="2"/>
  <c r="N85" i="2"/>
  <c r="D84" i="2"/>
  <c r="M85" i="2"/>
  <c r="K85" i="2"/>
  <c r="C85" i="2"/>
  <c r="F86" i="2"/>
  <c r="B87" i="2"/>
  <c r="E86" i="2"/>
  <c r="AA85" i="2" l="1"/>
  <c r="AC85" i="2" s="1"/>
  <c r="AB84" i="2"/>
  <c r="AB343" i="2" s="1"/>
  <c r="Z86" i="2"/>
  <c r="W21" i="2"/>
  <c r="V84" i="2"/>
  <c r="S84" i="2"/>
  <c r="S343" i="2" s="1"/>
  <c r="P343" i="2"/>
  <c r="T83" i="2"/>
  <c r="T342" i="2" s="1"/>
  <c r="Q84" i="2"/>
  <c r="Q343" i="2" s="1"/>
  <c r="R84" i="2"/>
  <c r="R343" i="2" s="1"/>
  <c r="E345" i="2"/>
  <c r="C344" i="2"/>
  <c r="D343" i="2"/>
  <c r="N86" i="2"/>
  <c r="H345" i="2"/>
  <c r="O85" i="2"/>
  <c r="O344" i="2" s="1"/>
  <c r="K344" i="2"/>
  <c r="P85" i="2"/>
  <c r="M344" i="2"/>
  <c r="D85" i="2"/>
  <c r="L86" i="2"/>
  <c r="K86" i="2"/>
  <c r="K345" i="2" s="1"/>
  <c r="M86" i="2"/>
  <c r="C86" i="2"/>
  <c r="B88" i="2"/>
  <c r="E87" i="2"/>
  <c r="F87" i="2"/>
  <c r="AB85" i="2" l="1"/>
  <c r="AB344" i="2" s="1"/>
  <c r="AA86" i="2"/>
  <c r="AC86" i="2" s="1"/>
  <c r="Z87" i="2"/>
  <c r="W22" i="2"/>
  <c r="V85" i="2"/>
  <c r="S85" i="2"/>
  <c r="S344" i="2" s="1"/>
  <c r="P344" i="2"/>
  <c r="T84" i="2"/>
  <c r="T343" i="2" s="1"/>
  <c r="H346" i="2"/>
  <c r="Q85" i="2"/>
  <c r="Q344" i="2" s="1"/>
  <c r="R85" i="2"/>
  <c r="R344" i="2" s="1"/>
  <c r="E346" i="2"/>
  <c r="D344" i="2"/>
  <c r="C345" i="2"/>
  <c r="P86" i="2"/>
  <c r="M345" i="2"/>
  <c r="O86" i="2"/>
  <c r="L87" i="2"/>
  <c r="M87" i="2"/>
  <c r="M346" i="2" s="1"/>
  <c r="N87" i="2"/>
  <c r="K87" i="2"/>
  <c r="K346" i="2" s="1"/>
  <c r="D86" i="2"/>
  <c r="C87" i="2"/>
  <c r="AA87" i="2" s="1"/>
  <c r="E88" i="2"/>
  <c r="F88" i="2"/>
  <c r="B89" i="2"/>
  <c r="AB86" i="2" l="1"/>
  <c r="AB345" i="2" s="1"/>
  <c r="AC87" i="2"/>
  <c r="AB87" i="2"/>
  <c r="AB346" i="2" s="1"/>
  <c r="Z88" i="2"/>
  <c r="W23" i="2"/>
  <c r="V86" i="2"/>
  <c r="R86" i="2"/>
  <c r="R345" i="2" s="1"/>
  <c r="O345" i="2"/>
  <c r="S86" i="2"/>
  <c r="S345" i="2" s="1"/>
  <c r="P345" i="2"/>
  <c r="T85" i="2"/>
  <c r="T344" i="2" s="1"/>
  <c r="E347" i="2"/>
  <c r="Q86" i="2"/>
  <c r="C346" i="2"/>
  <c r="D345" i="2"/>
  <c r="N88" i="2"/>
  <c r="H347" i="2"/>
  <c r="O87" i="2"/>
  <c r="P87" i="2"/>
  <c r="L88" i="2"/>
  <c r="D87" i="2"/>
  <c r="M88" i="2"/>
  <c r="K88" i="2"/>
  <c r="K347" i="2" s="1"/>
  <c r="C88" i="2"/>
  <c r="AA88" i="2" s="1"/>
  <c r="B90" i="2"/>
  <c r="F89" i="2"/>
  <c r="E89" i="2"/>
  <c r="AC88" i="2" l="1"/>
  <c r="AB88" i="2"/>
  <c r="AB347" i="2" s="1"/>
  <c r="Z89" i="2"/>
  <c r="W24" i="2"/>
  <c r="V87" i="2"/>
  <c r="R87" i="2"/>
  <c r="R346" i="2" s="1"/>
  <c r="O346" i="2"/>
  <c r="S87" i="2"/>
  <c r="S346" i="2" s="1"/>
  <c r="P346" i="2"/>
  <c r="E348" i="2"/>
  <c r="H348" i="2"/>
  <c r="D346" i="2"/>
  <c r="Q345" i="2"/>
  <c r="T86" i="2"/>
  <c r="T345" i="2" s="1"/>
  <c r="C347" i="2"/>
  <c r="P88" i="2"/>
  <c r="M347" i="2"/>
  <c r="O88" i="2"/>
  <c r="L89" i="2"/>
  <c r="N89" i="2"/>
  <c r="Q87" i="2"/>
  <c r="D88" i="2"/>
  <c r="M89" i="2"/>
  <c r="C89" i="2"/>
  <c r="AA89" i="2" s="1"/>
  <c r="K89" i="2"/>
  <c r="F90" i="2"/>
  <c r="E90" i="2"/>
  <c r="B91" i="2"/>
  <c r="AB89" i="2" l="1"/>
  <c r="AB348" i="2" s="1"/>
  <c r="AC89" i="2"/>
  <c r="Z90" i="2"/>
  <c r="W25" i="2"/>
  <c r="V88" i="2"/>
  <c r="R88" i="2"/>
  <c r="R347" i="2" s="1"/>
  <c r="O347" i="2"/>
  <c r="S88" i="2"/>
  <c r="S347" i="2" s="1"/>
  <c r="P347" i="2"/>
  <c r="H349" i="2"/>
  <c r="E349" i="2"/>
  <c r="Q88" i="2"/>
  <c r="Q347" i="2" s="1"/>
  <c r="C348" i="2"/>
  <c r="D347" i="2"/>
  <c r="Q346" i="2"/>
  <c r="T87" i="2"/>
  <c r="T346" i="2" s="1"/>
  <c r="P89" i="2"/>
  <c r="P348" i="2" s="1"/>
  <c r="M348" i="2"/>
  <c r="O89" i="2"/>
  <c r="K348" i="2"/>
  <c r="L90" i="2"/>
  <c r="N90" i="2"/>
  <c r="K90" i="2"/>
  <c r="K349" i="2" s="1"/>
  <c r="M90" i="2"/>
  <c r="D89" i="2"/>
  <c r="C90" i="2"/>
  <c r="F91" i="2"/>
  <c r="E91" i="2"/>
  <c r="B92" i="2"/>
  <c r="AA90" i="2" l="1"/>
  <c r="AB90" i="2" s="1"/>
  <c r="AB349" i="2" s="1"/>
  <c r="Z91" i="2"/>
  <c r="W26" i="2"/>
  <c r="V89" i="2"/>
  <c r="R89" i="2"/>
  <c r="R348" i="2" s="1"/>
  <c r="O348" i="2"/>
  <c r="Q89" i="2"/>
  <c r="Q348" i="2" s="1"/>
  <c r="S89" i="2"/>
  <c r="S348" i="2" s="1"/>
  <c r="H350" i="2"/>
  <c r="E350" i="2"/>
  <c r="T88" i="2"/>
  <c r="T347" i="2" s="1"/>
  <c r="C349" i="2"/>
  <c r="D348" i="2"/>
  <c r="P90" i="2"/>
  <c r="M349" i="2"/>
  <c r="O90" i="2"/>
  <c r="N91" i="2"/>
  <c r="K91" i="2"/>
  <c r="K350" i="2" s="1"/>
  <c r="L91" i="2"/>
  <c r="D90" i="2"/>
  <c r="M91" i="2"/>
  <c r="C91" i="2"/>
  <c r="B93" i="2"/>
  <c r="F92" i="2"/>
  <c r="E92" i="2"/>
  <c r="AA91" i="2" l="1"/>
  <c r="AC91" i="2" s="1"/>
  <c r="AC90" i="2"/>
  <c r="Z92" i="2"/>
  <c r="W27" i="2"/>
  <c r="V90" i="2"/>
  <c r="R90" i="2"/>
  <c r="R349" i="2" s="1"/>
  <c r="O349" i="2"/>
  <c r="S90" i="2"/>
  <c r="S349" i="2" s="1"/>
  <c r="P349" i="2"/>
  <c r="T89" i="2"/>
  <c r="T348" i="2" s="1"/>
  <c r="C350" i="2"/>
  <c r="D349" i="2"/>
  <c r="Q90" i="2"/>
  <c r="N92" i="2"/>
  <c r="H351" i="2"/>
  <c r="P91" i="2"/>
  <c r="M350" i="2"/>
  <c r="L92" i="2"/>
  <c r="E351" i="2"/>
  <c r="O91" i="2"/>
  <c r="D91" i="2"/>
  <c r="K92" i="2"/>
  <c r="M92" i="2"/>
  <c r="C92" i="2"/>
  <c r="AA92" i="2" s="1"/>
  <c r="B94" i="2"/>
  <c r="E93" i="2"/>
  <c r="F93" i="2"/>
  <c r="AB91" i="2" l="1"/>
  <c r="AB350" i="2" s="1"/>
  <c r="AC92" i="2"/>
  <c r="AB92" i="2"/>
  <c r="AB351" i="2" s="1"/>
  <c r="Z93" i="2"/>
  <c r="W28" i="2"/>
  <c r="V91" i="2"/>
  <c r="R91" i="2"/>
  <c r="R350" i="2" s="1"/>
  <c r="O350" i="2"/>
  <c r="S91" i="2"/>
  <c r="S350" i="2" s="1"/>
  <c r="P350" i="2"/>
  <c r="H352" i="2"/>
  <c r="E352" i="2"/>
  <c r="Q91" i="2"/>
  <c r="Q350" i="2" s="1"/>
  <c r="D350" i="2"/>
  <c r="Q349" i="2"/>
  <c r="T90" i="2"/>
  <c r="T349" i="2" s="1"/>
  <c r="C351" i="2"/>
  <c r="O92" i="2"/>
  <c r="K351" i="2"/>
  <c r="P92" i="2"/>
  <c r="M351" i="2"/>
  <c r="N93" i="2"/>
  <c r="L93" i="2"/>
  <c r="D92" i="2"/>
  <c r="K93" i="2"/>
  <c r="M93" i="2"/>
  <c r="C93" i="2"/>
  <c r="F94" i="2"/>
  <c r="E94" i="2"/>
  <c r="B95" i="2"/>
  <c r="AA93" i="2" l="1"/>
  <c r="AC93" i="2" s="1"/>
  <c r="Z94" i="2"/>
  <c r="W29" i="2"/>
  <c r="V92" i="2"/>
  <c r="R92" i="2"/>
  <c r="R351" i="2" s="1"/>
  <c r="O351" i="2"/>
  <c r="S92" i="2"/>
  <c r="S351" i="2" s="1"/>
  <c r="P351" i="2"/>
  <c r="T91" i="2"/>
  <c r="T350" i="2" s="1"/>
  <c r="H353" i="2"/>
  <c r="E353" i="2"/>
  <c r="Q92" i="2"/>
  <c r="Q351" i="2" s="1"/>
  <c r="C352" i="2"/>
  <c r="D351" i="2"/>
  <c r="P93" i="2"/>
  <c r="M352" i="2"/>
  <c r="O93" i="2"/>
  <c r="K352" i="2"/>
  <c r="L94" i="2"/>
  <c r="N94" i="2"/>
  <c r="D93" i="2"/>
  <c r="M94" i="2"/>
  <c r="C94" i="2"/>
  <c r="K94" i="2"/>
  <c r="B96" i="2"/>
  <c r="E95" i="2"/>
  <c r="F95" i="2"/>
  <c r="AA94" i="2" l="1"/>
  <c r="AC94" i="2" s="1"/>
  <c r="AB93" i="2"/>
  <c r="AB352" i="2" s="1"/>
  <c r="Z95" i="2"/>
  <c r="W30" i="2"/>
  <c r="V93" i="2"/>
  <c r="R93" i="2"/>
  <c r="R352" i="2" s="1"/>
  <c r="O352" i="2"/>
  <c r="S93" i="2"/>
  <c r="S352" i="2" s="1"/>
  <c r="P352" i="2"/>
  <c r="T92" i="2"/>
  <c r="T351" i="2" s="1"/>
  <c r="H354" i="2"/>
  <c r="E354" i="2"/>
  <c r="Q93" i="2"/>
  <c r="Q352" i="2" s="1"/>
  <c r="D352" i="2"/>
  <c r="C353" i="2"/>
  <c r="O94" i="2"/>
  <c r="K353" i="2"/>
  <c r="P94" i="2"/>
  <c r="M353" i="2"/>
  <c r="N95" i="2"/>
  <c r="L95" i="2"/>
  <c r="D94" i="2"/>
  <c r="M95" i="2"/>
  <c r="K95" i="2"/>
  <c r="K354" i="2" s="1"/>
  <c r="C95" i="2"/>
  <c r="E96" i="2"/>
  <c r="F96" i="2"/>
  <c r="B97" i="2"/>
  <c r="AB94" i="2" l="1"/>
  <c r="AB353" i="2" s="1"/>
  <c r="Z96" i="2"/>
  <c r="AA95" i="2"/>
  <c r="AC95" i="2" s="1"/>
  <c r="W31" i="2"/>
  <c r="V94" i="2"/>
  <c r="R94" i="2"/>
  <c r="R353" i="2" s="1"/>
  <c r="O353" i="2"/>
  <c r="S94" i="2"/>
  <c r="S353" i="2" s="1"/>
  <c r="P353" i="2"/>
  <c r="T93" i="2"/>
  <c r="T352" i="2" s="1"/>
  <c r="H355" i="2"/>
  <c r="E355" i="2"/>
  <c r="D353" i="2"/>
  <c r="C354" i="2"/>
  <c r="P95" i="2"/>
  <c r="M354" i="2"/>
  <c r="L96" i="2"/>
  <c r="O95" i="2"/>
  <c r="Q94" i="2"/>
  <c r="N96" i="2"/>
  <c r="D95" i="2"/>
  <c r="M96" i="2"/>
  <c r="M355" i="2" s="1"/>
  <c r="K96" i="2"/>
  <c r="C96" i="2"/>
  <c r="AA96" i="2" s="1"/>
  <c r="E97" i="2"/>
  <c r="B98" i="2"/>
  <c r="F97" i="2"/>
  <c r="AB95" i="2" l="1"/>
  <c r="AB354" i="2" s="1"/>
  <c r="AB96" i="2"/>
  <c r="AB355" i="2" s="1"/>
  <c r="AC96" i="2"/>
  <c r="Z97" i="2"/>
  <c r="W32" i="2"/>
  <c r="V95" i="2"/>
  <c r="R95" i="2"/>
  <c r="R354" i="2" s="1"/>
  <c r="O354" i="2"/>
  <c r="S95" i="2"/>
  <c r="S354" i="2" s="1"/>
  <c r="P354" i="2"/>
  <c r="E356" i="2"/>
  <c r="H356" i="2"/>
  <c r="D354" i="2"/>
  <c r="Q353" i="2"/>
  <c r="T94" i="2"/>
  <c r="T353" i="2" s="1"/>
  <c r="Q95" i="2"/>
  <c r="C355" i="2"/>
  <c r="O96" i="2"/>
  <c r="K355" i="2"/>
  <c r="P96" i="2"/>
  <c r="L97" i="2"/>
  <c r="N97" i="2"/>
  <c r="M97" i="2"/>
  <c r="D96" i="2"/>
  <c r="K97" i="2"/>
  <c r="K356" i="2" s="1"/>
  <c r="C97" i="2"/>
  <c r="F98" i="2"/>
  <c r="E98" i="2"/>
  <c r="B99" i="2"/>
  <c r="AA97" i="2" l="1"/>
  <c r="AB97" i="2" s="1"/>
  <c r="AB356" i="2" s="1"/>
  <c r="Z98" i="2"/>
  <c r="W33" i="2"/>
  <c r="V96" i="2"/>
  <c r="R96" i="2"/>
  <c r="R355" i="2" s="1"/>
  <c r="O355" i="2"/>
  <c r="S96" i="2"/>
  <c r="S355" i="2" s="1"/>
  <c r="P355" i="2"/>
  <c r="H357" i="2"/>
  <c r="Q354" i="2"/>
  <c r="T95" i="2"/>
  <c r="T354" i="2" s="1"/>
  <c r="Q96" i="2"/>
  <c r="C356" i="2"/>
  <c r="D355" i="2"/>
  <c r="P97" i="2"/>
  <c r="M356" i="2"/>
  <c r="L98" i="2"/>
  <c r="E357" i="2"/>
  <c r="N98" i="2"/>
  <c r="O97" i="2"/>
  <c r="O356" i="2" s="1"/>
  <c r="M98" i="2"/>
  <c r="D97" i="2"/>
  <c r="K98" i="2"/>
  <c r="C98" i="2"/>
  <c r="F99" i="2"/>
  <c r="E99" i="2"/>
  <c r="B100" i="2"/>
  <c r="AA98" i="2" l="1"/>
  <c r="AC98" i="2" s="1"/>
  <c r="AC97" i="2"/>
  <c r="Z99" i="2"/>
  <c r="W34" i="2"/>
  <c r="V97" i="2"/>
  <c r="S97" i="2"/>
  <c r="S356" i="2" s="1"/>
  <c r="P356" i="2"/>
  <c r="H358" i="2"/>
  <c r="Q97" i="2"/>
  <c r="Q356" i="2" s="1"/>
  <c r="R97" i="2"/>
  <c r="R356" i="2" s="1"/>
  <c r="C357" i="2"/>
  <c r="Q355" i="2"/>
  <c r="T96" i="2"/>
  <c r="T355" i="2" s="1"/>
  <c r="D356" i="2"/>
  <c r="P98" i="2"/>
  <c r="M357" i="2"/>
  <c r="L99" i="2"/>
  <c r="E358" i="2"/>
  <c r="O98" i="2"/>
  <c r="O357" i="2" s="1"/>
  <c r="K357" i="2"/>
  <c r="N99" i="2"/>
  <c r="K99" i="2"/>
  <c r="D98" i="2"/>
  <c r="M99" i="2"/>
  <c r="C99" i="2"/>
  <c r="B101" i="2"/>
  <c r="F100" i="2"/>
  <c r="E100" i="2"/>
  <c r="AB98" i="2" l="1"/>
  <c r="AB357" i="2" s="1"/>
  <c r="AA99" i="2"/>
  <c r="AC99" i="2" s="1"/>
  <c r="Z100" i="2"/>
  <c r="W35" i="2"/>
  <c r="V98" i="2"/>
  <c r="S98" i="2"/>
  <c r="S357" i="2" s="1"/>
  <c r="P357" i="2"/>
  <c r="T97" i="2"/>
  <c r="T356" i="2" s="1"/>
  <c r="Q98" i="2"/>
  <c r="Q357" i="2" s="1"/>
  <c r="R98" i="2"/>
  <c r="R357" i="2" s="1"/>
  <c r="E359" i="2"/>
  <c r="H359" i="2"/>
  <c r="C358" i="2"/>
  <c r="D357" i="2"/>
  <c r="P99" i="2"/>
  <c r="M358" i="2"/>
  <c r="O99" i="2"/>
  <c r="O358" i="2" s="1"/>
  <c r="K358" i="2"/>
  <c r="L100" i="2"/>
  <c r="N100" i="2"/>
  <c r="D99" i="2"/>
  <c r="M100" i="2"/>
  <c r="K100" i="2"/>
  <c r="C100" i="2"/>
  <c r="F101" i="2"/>
  <c r="E101" i="2"/>
  <c r="B102" i="2"/>
  <c r="AA100" i="2" l="1"/>
  <c r="AC100" i="2" s="1"/>
  <c r="AB99" i="2"/>
  <c r="AB358" i="2" s="1"/>
  <c r="Z101" i="2"/>
  <c r="W36" i="2"/>
  <c r="V99" i="2"/>
  <c r="T98" i="2"/>
  <c r="T357" i="2" s="1"/>
  <c r="S99" i="2"/>
  <c r="S358" i="2" s="1"/>
  <c r="P358" i="2"/>
  <c r="E360" i="2"/>
  <c r="Q99" i="2"/>
  <c r="Q358" i="2" s="1"/>
  <c r="R99" i="2"/>
  <c r="R358" i="2" s="1"/>
  <c r="D358" i="2"/>
  <c r="C359" i="2"/>
  <c r="N101" i="2"/>
  <c r="H360" i="2"/>
  <c r="O100" i="2"/>
  <c r="K359" i="2"/>
  <c r="P100" i="2"/>
  <c r="M359" i="2"/>
  <c r="K101" i="2"/>
  <c r="K360" i="2" s="1"/>
  <c r="L101" i="2"/>
  <c r="D100" i="2"/>
  <c r="M101" i="2"/>
  <c r="C101" i="2"/>
  <c r="F102" i="2"/>
  <c r="B103" i="2"/>
  <c r="E102" i="2"/>
  <c r="AB100" i="2" l="1"/>
  <c r="AB359" i="2" s="1"/>
  <c r="AA101" i="2"/>
  <c r="AC101" i="2" s="1"/>
  <c r="Z102" i="2"/>
  <c r="W37" i="2"/>
  <c r="V100" i="2"/>
  <c r="R100" i="2"/>
  <c r="R359" i="2" s="1"/>
  <c r="O359" i="2"/>
  <c r="S100" i="2"/>
  <c r="S359" i="2" s="1"/>
  <c r="P359" i="2"/>
  <c r="T99" i="2"/>
  <c r="T358" i="2" s="1"/>
  <c r="H361" i="2"/>
  <c r="E361" i="2"/>
  <c r="C360" i="2"/>
  <c r="Q100" i="2"/>
  <c r="D359" i="2"/>
  <c r="P101" i="2"/>
  <c r="M360" i="2"/>
  <c r="O101" i="2"/>
  <c r="N102" i="2"/>
  <c r="D101" i="2"/>
  <c r="L102" i="2"/>
  <c r="K102" i="2"/>
  <c r="M102" i="2"/>
  <c r="C102" i="2"/>
  <c r="B104" i="2"/>
  <c r="F103" i="2"/>
  <c r="E103" i="2"/>
  <c r="AA102" i="2" l="1"/>
  <c r="AC102" i="2" s="1"/>
  <c r="AB101" i="2"/>
  <c r="AB360" i="2" s="1"/>
  <c r="Z103" i="2"/>
  <c r="W38" i="2"/>
  <c r="V101" i="2"/>
  <c r="R101" i="2"/>
  <c r="R360" i="2" s="1"/>
  <c r="O360" i="2"/>
  <c r="S101" i="2"/>
  <c r="S360" i="2" s="1"/>
  <c r="P360" i="2"/>
  <c r="Q359" i="2"/>
  <c r="T100" i="2"/>
  <c r="T359" i="2" s="1"/>
  <c r="D360" i="2"/>
  <c r="C361" i="2"/>
  <c r="P102" i="2"/>
  <c r="M361" i="2"/>
  <c r="O102" i="2"/>
  <c r="O361" i="2" s="1"/>
  <c r="K361" i="2"/>
  <c r="L103" i="2"/>
  <c r="E362" i="2"/>
  <c r="N103" i="2"/>
  <c r="H362" i="2"/>
  <c r="Q101" i="2"/>
  <c r="M103" i="2"/>
  <c r="C103" i="2"/>
  <c r="K103" i="2"/>
  <c r="D102" i="2"/>
  <c r="E104" i="2"/>
  <c r="F104" i="2"/>
  <c r="B105" i="2"/>
  <c r="AB102" i="2" l="1"/>
  <c r="AB361" i="2" s="1"/>
  <c r="AA103" i="2"/>
  <c r="AC103" i="2" s="1"/>
  <c r="Z104" i="2"/>
  <c r="W39" i="2"/>
  <c r="V102" i="2"/>
  <c r="S102" i="2"/>
  <c r="S361" i="2" s="1"/>
  <c r="P361" i="2"/>
  <c r="Q102" i="2"/>
  <c r="Q361" i="2" s="1"/>
  <c r="R102" i="2"/>
  <c r="R361" i="2" s="1"/>
  <c r="D361" i="2"/>
  <c r="C362" i="2"/>
  <c r="Q360" i="2"/>
  <c r="T101" i="2"/>
  <c r="T360" i="2" s="1"/>
  <c r="O103" i="2"/>
  <c r="O362" i="2" s="1"/>
  <c r="K362" i="2"/>
  <c r="P103" i="2"/>
  <c r="M362" i="2"/>
  <c r="N104" i="2"/>
  <c r="H363" i="2"/>
  <c r="L104" i="2"/>
  <c r="E363" i="2"/>
  <c r="D103" i="2"/>
  <c r="M104" i="2"/>
  <c r="K104" i="2"/>
  <c r="C104" i="2"/>
  <c r="B106" i="2"/>
  <c r="F105" i="2"/>
  <c r="E105" i="2"/>
  <c r="AA104" i="2" l="1"/>
  <c r="AB104" i="2" s="1"/>
  <c r="AB363" i="2" s="1"/>
  <c r="AB103" i="2"/>
  <c r="AB362" i="2" s="1"/>
  <c r="Z105" i="2"/>
  <c r="W40" i="2"/>
  <c r="V103" i="2"/>
  <c r="S103" i="2"/>
  <c r="S362" i="2" s="1"/>
  <c r="P362" i="2"/>
  <c r="T102" i="2"/>
  <c r="T361" i="2" s="1"/>
  <c r="H364" i="2"/>
  <c r="Q103" i="2"/>
  <c r="Q362" i="2" s="1"/>
  <c r="R103" i="2"/>
  <c r="R362" i="2" s="1"/>
  <c r="C363" i="2"/>
  <c r="D362" i="2"/>
  <c r="O104" i="2"/>
  <c r="K363" i="2"/>
  <c r="P104" i="2"/>
  <c r="M363" i="2"/>
  <c r="L105" i="2"/>
  <c r="E364" i="2"/>
  <c r="M105" i="2"/>
  <c r="M364" i="2" s="1"/>
  <c r="N105" i="2"/>
  <c r="D104" i="2"/>
  <c r="K105" i="2"/>
  <c r="C105" i="2"/>
  <c r="AA105" i="2" s="1"/>
  <c r="E106" i="2"/>
  <c r="F106" i="2"/>
  <c r="B107" i="2"/>
  <c r="AC104" i="2" l="1"/>
  <c r="AB105" i="2"/>
  <c r="AB364" i="2" s="1"/>
  <c r="AC105" i="2"/>
  <c r="Z106" i="2"/>
  <c r="W41" i="2"/>
  <c r="V104" i="2"/>
  <c r="R104" i="2"/>
  <c r="R363" i="2" s="1"/>
  <c r="O363" i="2"/>
  <c r="S104" i="2"/>
  <c r="S363" i="2" s="1"/>
  <c r="P363" i="2"/>
  <c r="H365" i="2"/>
  <c r="T103" i="2"/>
  <c r="T362" i="2" s="1"/>
  <c r="E365" i="2"/>
  <c r="D363" i="2"/>
  <c r="Q104" i="2"/>
  <c r="C364" i="2"/>
  <c r="O105" i="2"/>
  <c r="K364" i="2"/>
  <c r="P105" i="2"/>
  <c r="N106" i="2"/>
  <c r="L106" i="2"/>
  <c r="D105" i="2"/>
  <c r="M106" i="2"/>
  <c r="K106" i="2"/>
  <c r="C106" i="2"/>
  <c r="F107" i="2"/>
  <c r="E107" i="2"/>
  <c r="B108" i="2"/>
  <c r="AA106" i="2" l="1"/>
  <c r="AC106" i="2" s="1"/>
  <c r="Z107" i="2"/>
  <c r="W42" i="2"/>
  <c r="V105" i="2"/>
  <c r="R105" i="2"/>
  <c r="R364" i="2" s="1"/>
  <c r="O364" i="2"/>
  <c r="S105" i="2"/>
  <c r="S364" i="2" s="1"/>
  <c r="P364" i="2"/>
  <c r="E366" i="2"/>
  <c r="H366" i="2"/>
  <c r="D364" i="2"/>
  <c r="Q363" i="2"/>
  <c r="T104" i="2"/>
  <c r="T363" i="2" s="1"/>
  <c r="C365" i="2"/>
  <c r="O106" i="2"/>
  <c r="K365" i="2"/>
  <c r="P106" i="2"/>
  <c r="M365" i="2"/>
  <c r="N107" i="2"/>
  <c r="Q105" i="2"/>
  <c r="K107" i="2"/>
  <c r="K366" i="2" s="1"/>
  <c r="L107" i="2"/>
  <c r="D106" i="2"/>
  <c r="M107" i="2"/>
  <c r="C107" i="2"/>
  <c r="B109" i="2"/>
  <c r="E108" i="2"/>
  <c r="F108" i="2"/>
  <c r="Z108" i="2" s="1"/>
  <c r="AB106" i="2" l="1"/>
  <c r="AB365" i="2" s="1"/>
  <c r="AA107" i="2"/>
  <c r="AC107" i="2" s="1"/>
  <c r="W43" i="2"/>
  <c r="V106" i="2"/>
  <c r="R106" i="2"/>
  <c r="R365" i="2" s="1"/>
  <c r="O365" i="2"/>
  <c r="S106" i="2"/>
  <c r="S365" i="2" s="1"/>
  <c r="P365" i="2"/>
  <c r="H367" i="2"/>
  <c r="E367" i="2"/>
  <c r="Q364" i="2"/>
  <c r="T105" i="2"/>
  <c r="T364" i="2" s="1"/>
  <c r="C366" i="2"/>
  <c r="D365" i="2"/>
  <c r="Q106" i="2"/>
  <c r="P107" i="2"/>
  <c r="M366" i="2"/>
  <c r="L108" i="2"/>
  <c r="O107" i="2"/>
  <c r="D107" i="2"/>
  <c r="N108" i="2"/>
  <c r="C108" i="2"/>
  <c r="AA108" i="2" s="1"/>
  <c r="K108" i="2"/>
  <c r="M108" i="2"/>
  <c r="F109" i="2"/>
  <c r="E109" i="2"/>
  <c r="B110" i="2"/>
  <c r="AB107" i="2" l="1"/>
  <c r="AB366" i="2" s="1"/>
  <c r="AC108" i="2"/>
  <c r="AB108" i="2"/>
  <c r="AB367" i="2" s="1"/>
  <c r="Z109" i="2"/>
  <c r="W44" i="2"/>
  <c r="V107" i="2"/>
  <c r="R107" i="2"/>
  <c r="R366" i="2" s="1"/>
  <c r="O366" i="2"/>
  <c r="S107" i="2"/>
  <c r="S366" i="2" s="1"/>
  <c r="P366" i="2"/>
  <c r="E368" i="2"/>
  <c r="Q107" i="2"/>
  <c r="Q366" i="2" s="1"/>
  <c r="C367" i="2"/>
  <c r="D366" i="2"/>
  <c r="Q365" i="2"/>
  <c r="T106" i="2"/>
  <c r="T365" i="2" s="1"/>
  <c r="O108" i="2"/>
  <c r="O367" i="2" s="1"/>
  <c r="K367" i="2"/>
  <c r="N109" i="2"/>
  <c r="H368" i="2"/>
  <c r="P108" i="2"/>
  <c r="M367" i="2"/>
  <c r="L109" i="2"/>
  <c r="K109" i="2"/>
  <c r="D108" i="2"/>
  <c r="M109" i="2"/>
  <c r="C109" i="2"/>
  <c r="F110" i="2"/>
  <c r="B111" i="2"/>
  <c r="E110" i="2"/>
  <c r="AA109" i="2" l="1"/>
  <c r="AC109" i="2" s="1"/>
  <c r="Z110" i="2"/>
  <c r="W45" i="2"/>
  <c r="V108" i="2"/>
  <c r="S108" i="2"/>
  <c r="S367" i="2" s="1"/>
  <c r="P367" i="2"/>
  <c r="T107" i="2"/>
  <c r="T366" i="2" s="1"/>
  <c r="Q108" i="2"/>
  <c r="Q367" i="2" s="1"/>
  <c r="R108" i="2"/>
  <c r="R367" i="2" s="1"/>
  <c r="H369" i="2"/>
  <c r="E369" i="2"/>
  <c r="C368" i="2"/>
  <c r="D367" i="2"/>
  <c r="P109" i="2"/>
  <c r="M368" i="2"/>
  <c r="O109" i="2"/>
  <c r="K368" i="2"/>
  <c r="L110" i="2"/>
  <c r="N110" i="2"/>
  <c r="D109" i="2"/>
  <c r="V109" i="2" s="1"/>
  <c r="K110" i="2"/>
  <c r="M110" i="2"/>
  <c r="C110" i="2"/>
  <c r="AA110" i="2" s="1"/>
  <c r="B112" i="2"/>
  <c r="F111" i="2"/>
  <c r="E111" i="2"/>
  <c r="AB109" i="2" l="1"/>
  <c r="AB368" i="2" s="1"/>
  <c r="Z111" i="2"/>
  <c r="AC110" i="2"/>
  <c r="AB110" i="2"/>
  <c r="AB369" i="2" s="1"/>
  <c r="W46" i="2"/>
  <c r="R109" i="2"/>
  <c r="R368" i="2" s="1"/>
  <c r="O368" i="2"/>
  <c r="S109" i="2"/>
  <c r="S368" i="2" s="1"/>
  <c r="P368" i="2"/>
  <c r="T108" i="2"/>
  <c r="T367" i="2" s="1"/>
  <c r="E370" i="2"/>
  <c r="D368" i="2"/>
  <c r="Q109" i="2"/>
  <c r="C369" i="2"/>
  <c r="P110" i="2"/>
  <c r="M369" i="2"/>
  <c r="N111" i="2"/>
  <c r="H370" i="2"/>
  <c r="O110" i="2"/>
  <c r="K369" i="2"/>
  <c r="L111" i="2"/>
  <c r="M111" i="2"/>
  <c r="D110" i="2"/>
  <c r="K111" i="2"/>
  <c r="K370" i="2" s="1"/>
  <c r="C111" i="2"/>
  <c r="E112" i="2"/>
  <c r="F112" i="2"/>
  <c r="B113" i="2"/>
  <c r="AA111" i="2" l="1"/>
  <c r="AC111" i="2" s="1"/>
  <c r="Z112" i="2"/>
  <c r="W47" i="2"/>
  <c r="V110" i="2"/>
  <c r="R110" i="2"/>
  <c r="R369" i="2" s="1"/>
  <c r="O369" i="2"/>
  <c r="S110" i="2"/>
  <c r="S369" i="2" s="1"/>
  <c r="P369" i="2"/>
  <c r="E371" i="2"/>
  <c r="Q110" i="2"/>
  <c r="Q368" i="2"/>
  <c r="T109" i="2"/>
  <c r="T368" i="2" s="1"/>
  <c r="C370" i="2"/>
  <c r="D369" i="2"/>
  <c r="N112" i="2"/>
  <c r="H371" i="2"/>
  <c r="P111" i="2"/>
  <c r="M370" i="2"/>
  <c r="O111" i="2"/>
  <c r="O370" i="2" s="1"/>
  <c r="L112" i="2"/>
  <c r="D111" i="2"/>
  <c r="M112" i="2"/>
  <c r="K112" i="2"/>
  <c r="K371" i="2" s="1"/>
  <c r="C112" i="2"/>
  <c r="F113" i="2"/>
  <c r="E113" i="2"/>
  <c r="B114" i="2"/>
  <c r="AA112" i="2" l="1"/>
  <c r="AB112" i="2" s="1"/>
  <c r="AB371" i="2" s="1"/>
  <c r="AB111" i="2"/>
  <c r="AB370" i="2" s="1"/>
  <c r="Z113" i="2"/>
  <c r="W48" i="2"/>
  <c r="V111" i="2"/>
  <c r="S111" i="2"/>
  <c r="S370" i="2" s="1"/>
  <c r="P370" i="2"/>
  <c r="H372" i="2"/>
  <c r="E372" i="2"/>
  <c r="Q111" i="2"/>
  <c r="Q370" i="2" s="1"/>
  <c r="R111" i="2"/>
  <c r="R370" i="2" s="1"/>
  <c r="D370" i="2"/>
  <c r="C371" i="2"/>
  <c r="Q369" i="2"/>
  <c r="T110" i="2"/>
  <c r="T369" i="2" s="1"/>
  <c r="P112" i="2"/>
  <c r="M371" i="2"/>
  <c r="O112" i="2"/>
  <c r="N113" i="2"/>
  <c r="L113" i="2"/>
  <c r="M113" i="2"/>
  <c r="C113" i="2"/>
  <c r="AA113" i="2" s="1"/>
  <c r="K113" i="2"/>
  <c r="D112" i="2"/>
  <c r="E114" i="2"/>
  <c r="F114" i="2"/>
  <c r="B115" i="2"/>
  <c r="AC112" i="2" l="1"/>
  <c r="AB113" i="2"/>
  <c r="AB372" i="2" s="1"/>
  <c r="AC113" i="2"/>
  <c r="Z114" i="2"/>
  <c r="W49" i="2"/>
  <c r="V112" i="2"/>
  <c r="R112" i="2"/>
  <c r="R371" i="2" s="1"/>
  <c r="O371" i="2"/>
  <c r="S112" i="2"/>
  <c r="S371" i="2" s="1"/>
  <c r="P371" i="2"/>
  <c r="T111" i="2"/>
  <c r="T370" i="2" s="1"/>
  <c r="E373" i="2"/>
  <c r="H373" i="2"/>
  <c r="C372" i="2"/>
  <c r="Q112" i="2"/>
  <c r="D371" i="2"/>
  <c r="O113" i="2"/>
  <c r="K372" i="2"/>
  <c r="P113" i="2"/>
  <c r="M372" i="2"/>
  <c r="L114" i="2"/>
  <c r="N114" i="2"/>
  <c r="D113" i="2"/>
  <c r="M114" i="2"/>
  <c r="K114" i="2"/>
  <c r="C114" i="2"/>
  <c r="F115" i="2"/>
  <c r="E115" i="2"/>
  <c r="B116" i="2"/>
  <c r="AA114" i="2" l="1"/>
  <c r="AC114" i="2" s="1"/>
  <c r="Z115" i="2"/>
  <c r="V113" i="2"/>
  <c r="W50" i="2"/>
  <c r="R113" i="2"/>
  <c r="R372" i="2" s="1"/>
  <c r="O372" i="2"/>
  <c r="S113" i="2"/>
  <c r="S372" i="2" s="1"/>
  <c r="P372" i="2"/>
  <c r="E374" i="2"/>
  <c r="H374" i="2"/>
  <c r="Q113" i="2"/>
  <c r="T113" i="2" s="1"/>
  <c r="T372" i="2" s="1"/>
  <c r="D372" i="2"/>
  <c r="Q371" i="2"/>
  <c r="T112" i="2"/>
  <c r="T371" i="2" s="1"/>
  <c r="C373" i="2"/>
  <c r="O114" i="2"/>
  <c r="K373" i="2"/>
  <c r="P114" i="2"/>
  <c r="P373" i="2" s="1"/>
  <c r="M373" i="2"/>
  <c r="K115" i="2"/>
  <c r="L115" i="2"/>
  <c r="N115" i="2"/>
  <c r="D114" i="2"/>
  <c r="M115" i="2"/>
  <c r="M374" i="2" s="1"/>
  <c r="C115" i="2"/>
  <c r="AA115" i="2" s="1"/>
  <c r="B117" i="2"/>
  <c r="F116" i="2"/>
  <c r="E116" i="2"/>
  <c r="AB114" i="2" l="1"/>
  <c r="AB373" i="2" s="1"/>
  <c r="AC115" i="2"/>
  <c r="AB115" i="2"/>
  <c r="AB374" i="2" s="1"/>
  <c r="Z116" i="2"/>
  <c r="V114" i="2"/>
  <c r="W51" i="2"/>
  <c r="R114" i="2"/>
  <c r="R373" i="2" s="1"/>
  <c r="O373" i="2"/>
  <c r="Q372" i="2"/>
  <c r="Q114" i="2"/>
  <c r="Q373" i="2" s="1"/>
  <c r="S114" i="2"/>
  <c r="S373" i="2" s="1"/>
  <c r="H375" i="2"/>
  <c r="C374" i="2"/>
  <c r="D373" i="2"/>
  <c r="L116" i="2"/>
  <c r="E375" i="2"/>
  <c r="O115" i="2"/>
  <c r="K374" i="2"/>
  <c r="P115" i="2"/>
  <c r="N116" i="2"/>
  <c r="D115" i="2"/>
  <c r="V115" i="2" s="1"/>
  <c r="M116" i="2"/>
  <c r="M375" i="2" s="1"/>
  <c r="K116" i="2"/>
  <c r="C116" i="2"/>
  <c r="F117" i="2"/>
  <c r="B118" i="2"/>
  <c r="E117" i="2"/>
  <c r="AA116" i="2" l="1"/>
  <c r="AC116" i="2" s="1"/>
  <c r="Z117" i="2"/>
  <c r="W52" i="2"/>
  <c r="R115" i="2"/>
  <c r="R374" i="2" s="1"/>
  <c r="O374" i="2"/>
  <c r="T114" i="2"/>
  <c r="T373" i="2" s="1"/>
  <c r="S115" i="2"/>
  <c r="S374" i="2" s="1"/>
  <c r="P374" i="2"/>
  <c r="H376" i="2"/>
  <c r="E376" i="2"/>
  <c r="D374" i="2"/>
  <c r="C375" i="2"/>
  <c r="O116" i="2"/>
  <c r="K375" i="2"/>
  <c r="P116" i="2"/>
  <c r="N117" i="2"/>
  <c r="L117" i="2"/>
  <c r="Q115" i="2"/>
  <c r="D116" i="2"/>
  <c r="K117" i="2"/>
  <c r="M117" i="2"/>
  <c r="C117" i="2"/>
  <c r="F118" i="2"/>
  <c r="B119" i="2"/>
  <c r="E118" i="2"/>
  <c r="AA117" i="2" l="1"/>
  <c r="AC117" i="2" s="1"/>
  <c r="AB116" i="2"/>
  <c r="AB375" i="2" s="1"/>
  <c r="Z118" i="2"/>
  <c r="W53" i="2"/>
  <c r="V116" i="2"/>
  <c r="R116" i="2"/>
  <c r="R375" i="2" s="1"/>
  <c r="O375" i="2"/>
  <c r="S116" i="2"/>
  <c r="S375" i="2" s="1"/>
  <c r="P375" i="2"/>
  <c r="E377" i="2"/>
  <c r="D375" i="2"/>
  <c r="Q374" i="2"/>
  <c r="T115" i="2"/>
  <c r="T374" i="2" s="1"/>
  <c r="C376" i="2"/>
  <c r="O117" i="2"/>
  <c r="K376" i="2"/>
  <c r="Q116" i="2"/>
  <c r="N118" i="2"/>
  <c r="H377" i="2"/>
  <c r="P117" i="2"/>
  <c r="M376" i="2"/>
  <c r="L118" i="2"/>
  <c r="D117" i="2"/>
  <c r="M118" i="2"/>
  <c r="K118" i="2"/>
  <c r="K377" i="2" s="1"/>
  <c r="C118" i="2"/>
  <c r="B120" i="2"/>
  <c r="F119" i="2"/>
  <c r="E119" i="2"/>
  <c r="AA118" i="2" l="1"/>
  <c r="AC118" i="2" s="1"/>
  <c r="AB117" i="2"/>
  <c r="AB376" i="2" s="1"/>
  <c r="Z119" i="2"/>
  <c r="W54" i="2"/>
  <c r="V117" i="2"/>
  <c r="R117" i="2"/>
  <c r="R376" i="2" s="1"/>
  <c r="O376" i="2"/>
  <c r="S117" i="2"/>
  <c r="S376" i="2" s="1"/>
  <c r="P376" i="2"/>
  <c r="E378" i="2"/>
  <c r="H378" i="2"/>
  <c r="Q117" i="2"/>
  <c r="C377" i="2"/>
  <c r="Q375" i="2"/>
  <c r="T116" i="2"/>
  <c r="T375" i="2" s="1"/>
  <c r="D376" i="2"/>
  <c r="P118" i="2"/>
  <c r="M377" i="2"/>
  <c r="O118" i="2"/>
  <c r="N119" i="2"/>
  <c r="L119" i="2"/>
  <c r="M119" i="2"/>
  <c r="M378" i="2" s="1"/>
  <c r="K119" i="2"/>
  <c r="D118" i="2"/>
  <c r="C119" i="2"/>
  <c r="E120" i="2"/>
  <c r="B121" i="2"/>
  <c r="F120" i="2"/>
  <c r="AB118" i="2" l="1"/>
  <c r="AB377" i="2" s="1"/>
  <c r="AA119" i="2"/>
  <c r="AC119" i="2" s="1"/>
  <c r="Z120" i="2"/>
  <c r="W55" i="2"/>
  <c r="V118" i="2"/>
  <c r="R118" i="2"/>
  <c r="R377" i="2" s="1"/>
  <c r="O377" i="2"/>
  <c r="S118" i="2"/>
  <c r="S377" i="2" s="1"/>
  <c r="P377" i="2"/>
  <c r="E379" i="2"/>
  <c r="H379" i="2"/>
  <c r="Q118" i="2"/>
  <c r="Q377" i="2" s="1"/>
  <c r="Q376" i="2"/>
  <c r="T117" i="2"/>
  <c r="T376" i="2" s="1"/>
  <c r="D377" i="2"/>
  <c r="C378" i="2"/>
  <c r="O119" i="2"/>
  <c r="O378" i="2" s="1"/>
  <c r="K378" i="2"/>
  <c r="P119" i="2"/>
  <c r="L120" i="2"/>
  <c r="N120" i="2"/>
  <c r="D119" i="2"/>
  <c r="M120" i="2"/>
  <c r="K120" i="2"/>
  <c r="K379" i="2" s="1"/>
  <c r="C120" i="2"/>
  <c r="B122" i="2"/>
  <c r="F121" i="2"/>
  <c r="E121" i="2"/>
  <c r="AA120" i="2" l="1"/>
  <c r="AC120" i="2" s="1"/>
  <c r="AB119" i="2"/>
  <c r="AB378" i="2" s="1"/>
  <c r="Z121" i="2"/>
  <c r="W56" i="2"/>
  <c r="V119" i="2"/>
  <c r="S119" i="2"/>
  <c r="S378" i="2" s="1"/>
  <c r="P378" i="2"/>
  <c r="T118" i="2"/>
  <c r="T377" i="2" s="1"/>
  <c r="Q119" i="2"/>
  <c r="Q378" i="2" s="1"/>
  <c r="R119" i="2"/>
  <c r="R378" i="2" s="1"/>
  <c r="H380" i="2"/>
  <c r="D378" i="2"/>
  <c r="C379" i="2"/>
  <c r="P120" i="2"/>
  <c r="M379" i="2"/>
  <c r="L121" i="2"/>
  <c r="E380" i="2"/>
  <c r="N121" i="2"/>
  <c r="O120" i="2"/>
  <c r="D120" i="2"/>
  <c r="K121" i="2"/>
  <c r="M121" i="2"/>
  <c r="C121" i="2"/>
  <c r="AA121" i="2" s="1"/>
  <c r="F122" i="2"/>
  <c r="E122" i="2"/>
  <c r="B123" i="2"/>
  <c r="AB120" i="2" l="1"/>
  <c r="AB379" i="2" s="1"/>
  <c r="AB121" i="2"/>
  <c r="AB380" i="2" s="1"/>
  <c r="AC121" i="2"/>
  <c r="Z122" i="2"/>
  <c r="W57" i="2"/>
  <c r="V120" i="2"/>
  <c r="T119" i="2"/>
  <c r="T378" i="2" s="1"/>
  <c r="R120" i="2"/>
  <c r="R379" i="2" s="1"/>
  <c r="O379" i="2"/>
  <c r="S120" i="2"/>
  <c r="S379" i="2" s="1"/>
  <c r="P379" i="2"/>
  <c r="E381" i="2"/>
  <c r="D379" i="2"/>
  <c r="Q120" i="2"/>
  <c r="C380" i="2"/>
  <c r="O121" i="2"/>
  <c r="O380" i="2" s="1"/>
  <c r="K380" i="2"/>
  <c r="N122" i="2"/>
  <c r="H381" i="2"/>
  <c r="P121" i="2"/>
  <c r="M380" i="2"/>
  <c r="L122" i="2"/>
  <c r="K122" i="2"/>
  <c r="D121" i="2"/>
  <c r="M122" i="2"/>
  <c r="C122" i="2"/>
  <c r="F123" i="2"/>
  <c r="B124" i="2"/>
  <c r="E123" i="2"/>
  <c r="AA122" i="2" l="1"/>
  <c r="AC122" i="2" s="1"/>
  <c r="Z123" i="2"/>
  <c r="W58" i="2"/>
  <c r="V121" i="2"/>
  <c r="S121" i="2"/>
  <c r="S380" i="2" s="1"/>
  <c r="P380" i="2"/>
  <c r="E382" i="2"/>
  <c r="H382" i="2"/>
  <c r="Q121" i="2"/>
  <c r="Q380" i="2" s="1"/>
  <c r="R121" i="2"/>
  <c r="R380" i="2" s="1"/>
  <c r="C381" i="2"/>
  <c r="Q379" i="2"/>
  <c r="T120" i="2"/>
  <c r="T379" i="2" s="1"/>
  <c r="D380" i="2"/>
  <c r="P122" i="2"/>
  <c r="P381" i="2" s="1"/>
  <c r="M381" i="2"/>
  <c r="O122" i="2"/>
  <c r="K381" i="2"/>
  <c r="N123" i="2"/>
  <c r="D122" i="2"/>
  <c r="L123" i="2"/>
  <c r="M123" i="2"/>
  <c r="C123" i="2"/>
  <c r="K123" i="2"/>
  <c r="K382" i="2" s="1"/>
  <c r="B125" i="2"/>
  <c r="E124" i="2"/>
  <c r="F124" i="2"/>
  <c r="AB122" i="2" l="1"/>
  <c r="AB381" i="2" s="1"/>
  <c r="AA123" i="2"/>
  <c r="AC123" i="2" s="1"/>
  <c r="Z124" i="2"/>
  <c r="W59" i="2"/>
  <c r="V122" i="2"/>
  <c r="R122" i="2"/>
  <c r="R381" i="2" s="1"/>
  <c r="O381" i="2"/>
  <c r="T121" i="2"/>
  <c r="T380" i="2" s="1"/>
  <c r="E383" i="2"/>
  <c r="Q122" i="2"/>
  <c r="T122" i="2" s="1"/>
  <c r="T381" i="2" s="1"/>
  <c r="S122" i="2"/>
  <c r="S381" i="2" s="1"/>
  <c r="D381" i="2"/>
  <c r="C382" i="2"/>
  <c r="N124" i="2"/>
  <c r="H383" i="2"/>
  <c r="P123" i="2"/>
  <c r="M382" i="2"/>
  <c r="O123" i="2"/>
  <c r="O382" i="2" s="1"/>
  <c r="L124" i="2"/>
  <c r="D123" i="2"/>
  <c r="M124" i="2"/>
  <c r="K124" i="2"/>
  <c r="C124" i="2"/>
  <c r="F125" i="2"/>
  <c r="E125" i="2"/>
  <c r="B126" i="2"/>
  <c r="AA124" i="2" l="1"/>
  <c r="AC124" i="2" s="1"/>
  <c r="AB123" i="2"/>
  <c r="AB382" i="2" s="1"/>
  <c r="Z125" i="2"/>
  <c r="W60" i="2"/>
  <c r="V123" i="2"/>
  <c r="S123" i="2"/>
  <c r="S382" i="2" s="1"/>
  <c r="P382" i="2"/>
  <c r="Q381" i="2"/>
  <c r="E384" i="2"/>
  <c r="H384" i="2"/>
  <c r="Q123" i="2"/>
  <c r="Q382" i="2" s="1"/>
  <c r="R123" i="2"/>
  <c r="R382" i="2" s="1"/>
  <c r="D382" i="2"/>
  <c r="C383" i="2"/>
  <c r="P124" i="2"/>
  <c r="M383" i="2"/>
  <c r="O124" i="2"/>
  <c r="K383" i="2"/>
  <c r="N125" i="2"/>
  <c r="L125" i="2"/>
  <c r="D124" i="2"/>
  <c r="K125" i="2"/>
  <c r="M125" i="2"/>
  <c r="M384" i="2" s="1"/>
  <c r="C125" i="2"/>
  <c r="B127" i="2"/>
  <c r="E126" i="2"/>
  <c r="F126" i="2"/>
  <c r="AB124" i="2" l="1"/>
  <c r="AB383" i="2" s="1"/>
  <c r="AA125" i="2"/>
  <c r="AB125" i="2" s="1"/>
  <c r="AB384" i="2" s="1"/>
  <c r="Z126" i="2"/>
  <c r="W61" i="2"/>
  <c r="V124" i="2"/>
  <c r="R124" i="2"/>
  <c r="R383" i="2" s="1"/>
  <c r="O383" i="2"/>
  <c r="S124" i="2"/>
  <c r="S383" i="2" s="1"/>
  <c r="P383" i="2"/>
  <c r="E385" i="2"/>
  <c r="H385" i="2"/>
  <c r="T123" i="2"/>
  <c r="T382" i="2" s="1"/>
  <c r="D383" i="2"/>
  <c r="Q124" i="2"/>
  <c r="C384" i="2"/>
  <c r="O125" i="2"/>
  <c r="K384" i="2"/>
  <c r="P125" i="2"/>
  <c r="L126" i="2"/>
  <c r="N126" i="2"/>
  <c r="K126" i="2"/>
  <c r="M126" i="2"/>
  <c r="D125" i="2"/>
  <c r="C126" i="2"/>
  <c r="F127" i="2"/>
  <c r="E127" i="2"/>
  <c r="B128" i="2"/>
  <c r="AA126" i="2" l="1"/>
  <c r="AC126" i="2" s="1"/>
  <c r="AC125" i="2"/>
  <c r="Z127" i="2"/>
  <c r="W62" i="2"/>
  <c r="V125" i="2"/>
  <c r="R125" i="2"/>
  <c r="R384" i="2" s="1"/>
  <c r="O384" i="2"/>
  <c r="S125" i="2"/>
  <c r="S384" i="2" s="1"/>
  <c r="P384" i="2"/>
  <c r="H386" i="2"/>
  <c r="E386" i="2"/>
  <c r="Q125" i="2"/>
  <c r="Q384" i="2" s="1"/>
  <c r="D384" i="2"/>
  <c r="Q383" i="2"/>
  <c r="T124" i="2"/>
  <c r="T383" i="2" s="1"/>
  <c r="C385" i="2"/>
  <c r="O126" i="2"/>
  <c r="O385" i="2" s="1"/>
  <c r="K385" i="2"/>
  <c r="P126" i="2"/>
  <c r="M385" i="2"/>
  <c r="L127" i="2"/>
  <c r="N127" i="2"/>
  <c r="K127" i="2"/>
  <c r="K386" i="2" s="1"/>
  <c r="D126" i="2"/>
  <c r="M127" i="2"/>
  <c r="C127" i="2"/>
  <c r="E128" i="2"/>
  <c r="B129" i="2"/>
  <c r="F128" i="2"/>
  <c r="AB126" i="2" l="1"/>
  <c r="AB385" i="2" s="1"/>
  <c r="AA127" i="2"/>
  <c r="AC127" i="2" s="1"/>
  <c r="Z128" i="2"/>
  <c r="W63" i="2"/>
  <c r="V126" i="2"/>
  <c r="S126" i="2"/>
  <c r="S385" i="2" s="1"/>
  <c r="P385" i="2"/>
  <c r="T125" i="2"/>
  <c r="T384" i="2" s="1"/>
  <c r="Q126" i="2"/>
  <c r="Q385" i="2" s="1"/>
  <c r="R126" i="2"/>
  <c r="R385" i="2" s="1"/>
  <c r="C386" i="2"/>
  <c r="D385" i="2"/>
  <c r="L128" i="2"/>
  <c r="E387" i="2"/>
  <c r="N128" i="2"/>
  <c r="H387" i="2"/>
  <c r="P127" i="2"/>
  <c r="M386" i="2"/>
  <c r="O127" i="2"/>
  <c r="O386" i="2" s="1"/>
  <c r="D127" i="2"/>
  <c r="M128" i="2"/>
  <c r="K128" i="2"/>
  <c r="C128" i="2"/>
  <c r="AA128" i="2" s="1"/>
  <c r="E129" i="2"/>
  <c r="B130" i="2"/>
  <c r="F129" i="2"/>
  <c r="AB127" i="2" l="1"/>
  <c r="AB386" i="2" s="1"/>
  <c r="AC128" i="2"/>
  <c r="AB128" i="2"/>
  <c r="AB387" i="2" s="1"/>
  <c r="Z129" i="2"/>
  <c r="W64" i="2"/>
  <c r="V127" i="2"/>
  <c r="S127" i="2"/>
  <c r="S386" i="2" s="1"/>
  <c r="P386" i="2"/>
  <c r="T126" i="2"/>
  <c r="T385" i="2" s="1"/>
  <c r="H388" i="2"/>
  <c r="Q127" i="2"/>
  <c r="Q386" i="2" s="1"/>
  <c r="R127" i="2"/>
  <c r="R386" i="2" s="1"/>
  <c r="C387" i="2"/>
  <c r="D386" i="2"/>
  <c r="L129" i="2"/>
  <c r="E388" i="2"/>
  <c r="O128" i="2"/>
  <c r="O387" i="2" s="1"/>
  <c r="K387" i="2"/>
  <c r="P128" i="2"/>
  <c r="M387" i="2"/>
  <c r="D128" i="2"/>
  <c r="M129" i="2"/>
  <c r="N129" i="2"/>
  <c r="K129" i="2"/>
  <c r="C129" i="2"/>
  <c r="B131" i="2"/>
  <c r="F130" i="2"/>
  <c r="E130" i="2"/>
  <c r="AA129" i="2" l="1"/>
  <c r="AB129" i="2" s="1"/>
  <c r="AB388" i="2" s="1"/>
  <c r="Z130" i="2"/>
  <c r="W65" i="2"/>
  <c r="V128" i="2"/>
  <c r="S128" i="2"/>
  <c r="S387" i="2" s="1"/>
  <c r="P387" i="2"/>
  <c r="H389" i="2"/>
  <c r="Q128" i="2"/>
  <c r="Q387" i="2" s="1"/>
  <c r="R128" i="2"/>
  <c r="R387" i="2" s="1"/>
  <c r="T127" i="2"/>
  <c r="T386" i="2" s="1"/>
  <c r="D387" i="2"/>
  <c r="C388" i="2"/>
  <c r="O129" i="2"/>
  <c r="K388" i="2"/>
  <c r="L130" i="2"/>
  <c r="E389" i="2"/>
  <c r="P129" i="2"/>
  <c r="M388" i="2"/>
  <c r="D129" i="2"/>
  <c r="M130" i="2"/>
  <c r="M389" i="2" s="1"/>
  <c r="N130" i="2"/>
  <c r="K130" i="2"/>
  <c r="C130" i="2"/>
  <c r="F131" i="2"/>
  <c r="E131" i="2"/>
  <c r="B132" i="2"/>
  <c r="AA130" i="2" l="1"/>
  <c r="AC130" i="2" s="1"/>
  <c r="AC129" i="2"/>
  <c r="Z131" i="2"/>
  <c r="W66" i="2"/>
  <c r="T128" i="2"/>
  <c r="T387" i="2" s="1"/>
  <c r="V129" i="2"/>
  <c r="R129" i="2"/>
  <c r="R388" i="2" s="1"/>
  <c r="O388" i="2"/>
  <c r="S129" i="2"/>
  <c r="S388" i="2" s="1"/>
  <c r="P388" i="2"/>
  <c r="H390" i="2"/>
  <c r="E390" i="2"/>
  <c r="D388" i="2"/>
  <c r="C389" i="2"/>
  <c r="O130" i="2"/>
  <c r="K389" i="2"/>
  <c r="P130" i="2"/>
  <c r="K131" i="2"/>
  <c r="K390" i="2" s="1"/>
  <c r="L131" i="2"/>
  <c r="D130" i="2"/>
  <c r="V130" i="2" s="1"/>
  <c r="Q129" i="2"/>
  <c r="N131" i="2"/>
  <c r="M131" i="2"/>
  <c r="M390" i="2" s="1"/>
  <c r="C131" i="2"/>
  <c r="B133" i="2"/>
  <c r="F132" i="2"/>
  <c r="E132" i="2"/>
  <c r="AB130" i="2" l="1"/>
  <c r="AB389" i="2" s="1"/>
  <c r="AA131" i="2"/>
  <c r="AC131" i="2" s="1"/>
  <c r="Z132" i="2"/>
  <c r="W67" i="2"/>
  <c r="R130" i="2"/>
  <c r="R389" i="2" s="1"/>
  <c r="O389" i="2"/>
  <c r="S130" i="2"/>
  <c r="S389" i="2" s="1"/>
  <c r="P389" i="2"/>
  <c r="H391" i="2"/>
  <c r="Q388" i="2"/>
  <c r="T129" i="2"/>
  <c r="T388" i="2" s="1"/>
  <c r="D389" i="2"/>
  <c r="C390" i="2"/>
  <c r="L132" i="2"/>
  <c r="E391" i="2"/>
  <c r="P131" i="2"/>
  <c r="O131" i="2"/>
  <c r="Q130" i="2"/>
  <c r="D131" i="2"/>
  <c r="M132" i="2"/>
  <c r="M391" i="2" s="1"/>
  <c r="N132" i="2"/>
  <c r="C132" i="2"/>
  <c r="AA132" i="2" s="1"/>
  <c r="K132" i="2"/>
  <c r="F133" i="2"/>
  <c r="B134" i="2"/>
  <c r="E133" i="2"/>
  <c r="AB131" i="2" l="1"/>
  <c r="AB390" i="2" s="1"/>
  <c r="AC132" i="2"/>
  <c r="AB132" i="2"/>
  <c r="AB391" i="2" s="1"/>
  <c r="Z133" i="2"/>
  <c r="W68" i="2"/>
  <c r="V131" i="2"/>
  <c r="R131" i="2"/>
  <c r="R390" i="2" s="1"/>
  <c r="O390" i="2"/>
  <c r="S131" i="2"/>
  <c r="S390" i="2" s="1"/>
  <c r="P390" i="2"/>
  <c r="E392" i="2"/>
  <c r="H392" i="2"/>
  <c r="Q389" i="2"/>
  <c r="T130" i="2"/>
  <c r="T389" i="2" s="1"/>
  <c r="D390" i="2"/>
  <c r="C391" i="2"/>
  <c r="Q131" i="2"/>
  <c r="O132" i="2"/>
  <c r="K391" i="2"/>
  <c r="P132" i="2"/>
  <c r="L133" i="2"/>
  <c r="D132" i="2"/>
  <c r="N133" i="2"/>
  <c r="M133" i="2"/>
  <c r="C133" i="2"/>
  <c r="K133" i="2"/>
  <c r="F134" i="2"/>
  <c r="E134" i="2"/>
  <c r="B135" i="2"/>
  <c r="AA133" i="2" l="1"/>
  <c r="AC133" i="2" s="1"/>
  <c r="Z134" i="2"/>
  <c r="W69" i="2"/>
  <c r="V132" i="2"/>
  <c r="R132" i="2"/>
  <c r="R391" i="2" s="1"/>
  <c r="O391" i="2"/>
  <c r="S132" i="2"/>
  <c r="S391" i="2" s="1"/>
  <c r="P391" i="2"/>
  <c r="E393" i="2"/>
  <c r="D391" i="2"/>
  <c r="C392" i="2"/>
  <c r="Q390" i="2"/>
  <c r="T131" i="2"/>
  <c r="T390" i="2" s="1"/>
  <c r="P133" i="2"/>
  <c r="M392" i="2"/>
  <c r="N134" i="2"/>
  <c r="H393" i="2"/>
  <c r="O133" i="2"/>
  <c r="O392" i="2" s="1"/>
  <c r="K392" i="2"/>
  <c r="L134" i="2"/>
  <c r="Q132" i="2"/>
  <c r="K134" i="2"/>
  <c r="D133" i="2"/>
  <c r="M134" i="2"/>
  <c r="C134" i="2"/>
  <c r="B136" i="2"/>
  <c r="E135" i="2"/>
  <c r="F135" i="2"/>
  <c r="AB133" i="2" l="1"/>
  <c r="AB392" i="2" s="1"/>
  <c r="AA134" i="2"/>
  <c r="AC134" i="2" s="1"/>
  <c r="Z135" i="2"/>
  <c r="W70" i="2"/>
  <c r="V133" i="2"/>
  <c r="S133" i="2"/>
  <c r="S392" i="2" s="1"/>
  <c r="P392" i="2"/>
  <c r="H394" i="2"/>
  <c r="Q133" i="2"/>
  <c r="Q392" i="2" s="1"/>
  <c r="R133" i="2"/>
  <c r="R392" i="2" s="1"/>
  <c r="E394" i="2"/>
  <c r="D392" i="2"/>
  <c r="C393" i="2"/>
  <c r="Q391" i="2"/>
  <c r="T132" i="2"/>
  <c r="T391" i="2" s="1"/>
  <c r="P134" i="2"/>
  <c r="M393" i="2"/>
  <c r="O134" i="2"/>
  <c r="K393" i="2"/>
  <c r="L135" i="2"/>
  <c r="N135" i="2"/>
  <c r="D134" i="2"/>
  <c r="K135" i="2"/>
  <c r="M135" i="2"/>
  <c r="C135" i="2"/>
  <c r="AA135" i="2" s="1"/>
  <c r="E136" i="2"/>
  <c r="F136" i="2"/>
  <c r="B137" i="2"/>
  <c r="AB134" i="2" l="1"/>
  <c r="AB393" i="2" s="1"/>
  <c r="AC135" i="2"/>
  <c r="AB135" i="2"/>
  <c r="AB394" i="2" s="1"/>
  <c r="Z136" i="2"/>
  <c r="W71" i="2"/>
  <c r="V134" i="2"/>
  <c r="R134" i="2"/>
  <c r="R393" i="2" s="1"/>
  <c r="O393" i="2"/>
  <c r="S134" i="2"/>
  <c r="S393" i="2" s="1"/>
  <c r="P393" i="2"/>
  <c r="E395" i="2"/>
  <c r="T133" i="2"/>
  <c r="T392" i="2" s="1"/>
  <c r="H395" i="2"/>
  <c r="Q134" i="2"/>
  <c r="C394" i="2"/>
  <c r="D393" i="2"/>
  <c r="P135" i="2"/>
  <c r="M394" i="2"/>
  <c r="O135" i="2"/>
  <c r="K394" i="2"/>
  <c r="N136" i="2"/>
  <c r="L136" i="2"/>
  <c r="M136" i="2"/>
  <c r="K136" i="2"/>
  <c r="D135" i="2"/>
  <c r="V135" i="2" s="1"/>
  <c r="C136" i="2"/>
  <c r="E137" i="2"/>
  <c r="B138" i="2"/>
  <c r="F137" i="2"/>
  <c r="AA136" i="2" l="1"/>
  <c r="AB136" i="2" s="1"/>
  <c r="AB395" i="2" s="1"/>
  <c r="Z137" i="2"/>
  <c r="W72" i="2"/>
  <c r="R135" i="2"/>
  <c r="R394" i="2" s="1"/>
  <c r="O394" i="2"/>
  <c r="S135" i="2"/>
  <c r="S394" i="2" s="1"/>
  <c r="P394" i="2"/>
  <c r="E396" i="2"/>
  <c r="H396" i="2"/>
  <c r="Q135" i="2"/>
  <c r="T135" i="2" s="1"/>
  <c r="T394" i="2" s="1"/>
  <c r="C395" i="2"/>
  <c r="D394" i="2"/>
  <c r="Q393" i="2"/>
  <c r="T134" i="2"/>
  <c r="T393" i="2" s="1"/>
  <c r="P136" i="2"/>
  <c r="M395" i="2"/>
  <c r="O136" i="2"/>
  <c r="O395" i="2" s="1"/>
  <c r="K395" i="2"/>
  <c r="L137" i="2"/>
  <c r="N137" i="2"/>
  <c r="M137" i="2"/>
  <c r="M396" i="2" s="1"/>
  <c r="D136" i="2"/>
  <c r="K137" i="2"/>
  <c r="C137" i="2"/>
  <c r="F138" i="2"/>
  <c r="E138" i="2"/>
  <c r="B139" i="2"/>
  <c r="AC136" i="2" l="1"/>
  <c r="AA137" i="2"/>
  <c r="AB137" i="2" s="1"/>
  <c r="AB396" i="2" s="1"/>
  <c r="Z138" i="2"/>
  <c r="W73" i="2"/>
  <c r="V136" i="2"/>
  <c r="S136" i="2"/>
  <c r="S395" i="2" s="1"/>
  <c r="P395" i="2"/>
  <c r="Q394" i="2"/>
  <c r="H397" i="2"/>
  <c r="Q136" i="2"/>
  <c r="T136" i="2" s="1"/>
  <c r="T395" i="2" s="1"/>
  <c r="R136" i="2"/>
  <c r="R395" i="2" s="1"/>
  <c r="C396" i="2"/>
  <c r="D395" i="2"/>
  <c r="O137" i="2"/>
  <c r="K396" i="2"/>
  <c r="L138" i="2"/>
  <c r="E397" i="2"/>
  <c r="P137" i="2"/>
  <c r="D137" i="2"/>
  <c r="N138" i="2"/>
  <c r="C138" i="2"/>
  <c r="K138" i="2"/>
  <c r="M138" i="2"/>
  <c r="M397" i="2" s="1"/>
  <c r="E139" i="2"/>
  <c r="F139" i="2"/>
  <c r="B140" i="2"/>
  <c r="AA138" i="2" l="1"/>
  <c r="AB138" i="2" s="1"/>
  <c r="AB397" i="2" s="1"/>
  <c r="AC137" i="2"/>
  <c r="Z139" i="2"/>
  <c r="W74" i="2"/>
  <c r="V137" i="2"/>
  <c r="Q395" i="2"/>
  <c r="R137" i="2"/>
  <c r="R396" i="2" s="1"/>
  <c r="O396" i="2"/>
  <c r="S137" i="2"/>
  <c r="S396" i="2" s="1"/>
  <c r="P396" i="2"/>
  <c r="H398" i="2"/>
  <c r="C397" i="2"/>
  <c r="D396" i="2"/>
  <c r="Q137" i="2"/>
  <c r="L139" i="2"/>
  <c r="E398" i="2"/>
  <c r="O138" i="2"/>
  <c r="K397" i="2"/>
  <c r="P138" i="2"/>
  <c r="N139" i="2"/>
  <c r="M139" i="2"/>
  <c r="K139" i="2"/>
  <c r="K398" i="2" s="1"/>
  <c r="D138" i="2"/>
  <c r="C139" i="2"/>
  <c r="B141" i="2"/>
  <c r="F140" i="2"/>
  <c r="E140" i="2"/>
  <c r="AC138" i="2" l="1"/>
  <c r="AA139" i="2"/>
  <c r="AC139" i="2" s="1"/>
  <c r="Z140" i="2"/>
  <c r="W75" i="2"/>
  <c r="V138" i="2"/>
  <c r="R138" i="2"/>
  <c r="R397" i="2" s="1"/>
  <c r="O397" i="2"/>
  <c r="S138" i="2"/>
  <c r="S397" i="2" s="1"/>
  <c r="P397" i="2"/>
  <c r="H399" i="2"/>
  <c r="Q396" i="2"/>
  <c r="T137" i="2"/>
  <c r="T396" i="2" s="1"/>
  <c r="Q138" i="2"/>
  <c r="C398" i="2"/>
  <c r="D397" i="2"/>
  <c r="P139" i="2"/>
  <c r="M398" i="2"/>
  <c r="L140" i="2"/>
  <c r="E399" i="2"/>
  <c r="O139" i="2"/>
  <c r="N140" i="2"/>
  <c r="D139" i="2"/>
  <c r="K140" i="2"/>
  <c r="M140" i="2"/>
  <c r="M399" i="2" s="1"/>
  <c r="C140" i="2"/>
  <c r="F141" i="2"/>
  <c r="E141" i="2"/>
  <c r="B142" i="2"/>
  <c r="AA140" i="2" l="1"/>
  <c r="AC140" i="2" s="1"/>
  <c r="AB139" i="2"/>
  <c r="AB398" i="2" s="1"/>
  <c r="Z141" i="2"/>
  <c r="W76" i="2"/>
  <c r="V139" i="2"/>
  <c r="R139" i="2"/>
  <c r="R398" i="2" s="1"/>
  <c r="O398" i="2"/>
  <c r="S139" i="2"/>
  <c r="S398" i="2" s="1"/>
  <c r="P398" i="2"/>
  <c r="H400" i="2"/>
  <c r="Q139" i="2"/>
  <c r="Q398" i="2" s="1"/>
  <c r="D398" i="2"/>
  <c r="C399" i="2"/>
  <c r="Q397" i="2"/>
  <c r="T138" i="2"/>
  <c r="T397" i="2" s="1"/>
  <c r="L141" i="2"/>
  <c r="E400" i="2"/>
  <c r="O140" i="2"/>
  <c r="K399" i="2"/>
  <c r="P140" i="2"/>
  <c r="P399" i="2" s="1"/>
  <c r="N141" i="2"/>
  <c r="D140" i="2"/>
  <c r="M141" i="2"/>
  <c r="K141" i="2"/>
  <c r="C141" i="2"/>
  <c r="F142" i="2"/>
  <c r="B143" i="2"/>
  <c r="E142" i="2"/>
  <c r="AB140" i="2" l="1"/>
  <c r="AB399" i="2" s="1"/>
  <c r="AA141" i="2"/>
  <c r="AB141" i="2" s="1"/>
  <c r="AB400" i="2" s="1"/>
  <c r="Z142" i="2"/>
  <c r="W77" i="2"/>
  <c r="V140" i="2"/>
  <c r="R140" i="2"/>
  <c r="R399" i="2" s="1"/>
  <c r="O399" i="2"/>
  <c r="T139" i="2"/>
  <c r="T398" i="2" s="1"/>
  <c r="Q140" i="2"/>
  <c r="Q399" i="2" s="1"/>
  <c r="S140" i="2"/>
  <c r="S399" i="2" s="1"/>
  <c r="H401" i="2"/>
  <c r="E401" i="2"/>
  <c r="C400" i="2"/>
  <c r="D399" i="2"/>
  <c r="P141" i="2"/>
  <c r="M400" i="2"/>
  <c r="O141" i="2"/>
  <c r="K400" i="2"/>
  <c r="N142" i="2"/>
  <c r="L142" i="2"/>
  <c r="D141" i="2"/>
  <c r="M142" i="2"/>
  <c r="K142" i="2"/>
  <c r="K401" i="2" s="1"/>
  <c r="C142" i="2"/>
  <c r="B144" i="2"/>
  <c r="E143" i="2"/>
  <c r="F143" i="2"/>
  <c r="AA142" i="2" l="1"/>
  <c r="AC142" i="2" s="1"/>
  <c r="AC141" i="2"/>
  <c r="Z143" i="2"/>
  <c r="W78" i="2"/>
  <c r="V141" i="2"/>
  <c r="R141" i="2"/>
  <c r="R400" i="2" s="1"/>
  <c r="O400" i="2"/>
  <c r="S141" i="2"/>
  <c r="S400" i="2" s="1"/>
  <c r="P400" i="2"/>
  <c r="T140" i="2"/>
  <c r="T399" i="2" s="1"/>
  <c r="H402" i="2"/>
  <c r="E402" i="2"/>
  <c r="Q141" i="2"/>
  <c r="D400" i="2"/>
  <c r="C401" i="2"/>
  <c r="P142" i="2"/>
  <c r="M401" i="2"/>
  <c r="O142" i="2"/>
  <c r="L143" i="2"/>
  <c r="N143" i="2"/>
  <c r="K143" i="2"/>
  <c r="D142" i="2"/>
  <c r="M143" i="2"/>
  <c r="M402" i="2" s="1"/>
  <c r="C143" i="2"/>
  <c r="AA143" i="2" s="1"/>
  <c r="B145" i="2"/>
  <c r="E144" i="2"/>
  <c r="F144" i="2"/>
  <c r="AB142" i="2" l="1"/>
  <c r="AB401" i="2" s="1"/>
  <c r="AC143" i="2"/>
  <c r="AB143" i="2"/>
  <c r="AB402" i="2" s="1"/>
  <c r="Z144" i="2"/>
  <c r="W79" i="2"/>
  <c r="V142" i="2"/>
  <c r="R142" i="2"/>
  <c r="R401" i="2" s="1"/>
  <c r="O401" i="2"/>
  <c r="S142" i="2"/>
  <c r="S401" i="2" s="1"/>
  <c r="P401" i="2"/>
  <c r="H403" i="2"/>
  <c r="E403" i="2"/>
  <c r="C402" i="2"/>
  <c r="D401" i="2"/>
  <c r="Q142" i="2"/>
  <c r="Q400" i="2"/>
  <c r="T141" i="2"/>
  <c r="T400" i="2" s="1"/>
  <c r="O143" i="2"/>
  <c r="K402" i="2"/>
  <c r="P143" i="2"/>
  <c r="N144" i="2"/>
  <c r="L144" i="2"/>
  <c r="D143" i="2"/>
  <c r="K144" i="2"/>
  <c r="M144" i="2"/>
  <c r="M403" i="2" s="1"/>
  <c r="C144" i="2"/>
  <c r="B146" i="2"/>
  <c r="F145" i="2"/>
  <c r="E145" i="2"/>
  <c r="AA144" i="2" l="1"/>
  <c r="AB144" i="2" s="1"/>
  <c r="AB403" i="2" s="1"/>
  <c r="Z145" i="2"/>
  <c r="W80" i="2"/>
  <c r="V143" i="2"/>
  <c r="R143" i="2"/>
  <c r="R402" i="2" s="1"/>
  <c r="O402" i="2"/>
  <c r="S143" i="2"/>
  <c r="S402" i="2" s="1"/>
  <c r="P402" i="2"/>
  <c r="H404" i="2"/>
  <c r="D402" i="2"/>
  <c r="Q401" i="2"/>
  <c r="T142" i="2"/>
  <c r="T401" i="2" s="1"/>
  <c r="Q143" i="2"/>
  <c r="C403" i="2"/>
  <c r="O144" i="2"/>
  <c r="K403" i="2"/>
  <c r="L145" i="2"/>
  <c r="E404" i="2"/>
  <c r="P144" i="2"/>
  <c r="N145" i="2"/>
  <c r="D144" i="2"/>
  <c r="C145" i="2"/>
  <c r="K145" i="2"/>
  <c r="M145" i="2"/>
  <c r="M404" i="2" s="1"/>
  <c r="F146" i="2"/>
  <c r="B147" i="2"/>
  <c r="E146" i="2"/>
  <c r="AA145" i="2" l="1"/>
  <c r="AB145" i="2" s="1"/>
  <c r="AB404" i="2" s="1"/>
  <c r="AC144" i="2"/>
  <c r="Z146" i="2"/>
  <c r="W81" i="2"/>
  <c r="V144" i="2"/>
  <c r="R144" i="2"/>
  <c r="R403" i="2" s="1"/>
  <c r="O403" i="2"/>
  <c r="S144" i="2"/>
  <c r="S403" i="2" s="1"/>
  <c r="P403" i="2"/>
  <c r="H405" i="2"/>
  <c r="E405" i="2"/>
  <c r="Q144" i="2"/>
  <c r="Q402" i="2"/>
  <c r="T143" i="2"/>
  <c r="T402" i="2" s="1"/>
  <c r="C404" i="2"/>
  <c r="D403" i="2"/>
  <c r="O145" i="2"/>
  <c r="K404" i="2"/>
  <c r="L146" i="2"/>
  <c r="P145" i="2"/>
  <c r="P404" i="2" s="1"/>
  <c r="M146" i="2"/>
  <c r="M405" i="2" s="1"/>
  <c r="N146" i="2"/>
  <c r="D145" i="2"/>
  <c r="C146" i="2"/>
  <c r="K146" i="2"/>
  <c r="E147" i="2"/>
  <c r="B148" i="2"/>
  <c r="F147" i="2"/>
  <c r="Z147" i="2" s="1"/>
  <c r="AC145" i="2" l="1"/>
  <c r="AA146" i="2"/>
  <c r="AC146" i="2" s="1"/>
  <c r="W82" i="2"/>
  <c r="V145" i="2"/>
  <c r="R145" i="2"/>
  <c r="R404" i="2" s="1"/>
  <c r="O404" i="2"/>
  <c r="Q145" i="2"/>
  <c r="S145" i="2"/>
  <c r="S404" i="2" s="1"/>
  <c r="E406" i="2"/>
  <c r="D404" i="2"/>
  <c r="C405" i="2"/>
  <c r="Q403" i="2"/>
  <c r="T144" i="2"/>
  <c r="T403" i="2" s="1"/>
  <c r="N147" i="2"/>
  <c r="H406" i="2"/>
  <c r="O146" i="2"/>
  <c r="K405" i="2"/>
  <c r="P146" i="2"/>
  <c r="D146" i="2"/>
  <c r="L147" i="2"/>
  <c r="M147" i="2"/>
  <c r="K147" i="2"/>
  <c r="C147" i="2"/>
  <c r="AA147" i="2" s="1"/>
  <c r="F148" i="2"/>
  <c r="E148" i="2"/>
  <c r="B149" i="2"/>
  <c r="AB146" i="2" l="1"/>
  <c r="AB405" i="2" s="1"/>
  <c r="AC147" i="2"/>
  <c r="AB147" i="2"/>
  <c r="AB406" i="2" s="1"/>
  <c r="Z148" i="2"/>
  <c r="W83" i="2"/>
  <c r="V146" i="2"/>
  <c r="R146" i="2"/>
  <c r="R405" i="2" s="1"/>
  <c r="O405" i="2"/>
  <c r="S146" i="2"/>
  <c r="S405" i="2" s="1"/>
  <c r="P405" i="2"/>
  <c r="H407" i="2"/>
  <c r="Q404" i="2"/>
  <c r="T145" i="2"/>
  <c r="T404" i="2" s="1"/>
  <c r="E407" i="2"/>
  <c r="D405" i="2"/>
  <c r="C406" i="2"/>
  <c r="P147" i="2"/>
  <c r="M406" i="2"/>
  <c r="O147" i="2"/>
  <c r="O406" i="2" s="1"/>
  <c r="K406" i="2"/>
  <c r="L148" i="2"/>
  <c r="Q146" i="2"/>
  <c r="M148" i="2"/>
  <c r="M407" i="2" s="1"/>
  <c r="N148" i="2"/>
  <c r="D147" i="2"/>
  <c r="V147" i="2" s="1"/>
  <c r="C148" i="2"/>
  <c r="K148" i="2"/>
  <c r="K407" i="2" s="1"/>
  <c r="B150" i="2"/>
  <c r="E149" i="2"/>
  <c r="F149" i="2"/>
  <c r="AA148" i="2" l="1"/>
  <c r="AB148" i="2" s="1"/>
  <c r="AB407" i="2" s="1"/>
  <c r="Z149" i="2"/>
  <c r="W84" i="2"/>
  <c r="S147" i="2"/>
  <c r="S406" i="2" s="1"/>
  <c r="P406" i="2"/>
  <c r="Q147" i="2"/>
  <c r="Q406" i="2" s="1"/>
  <c r="R147" i="2"/>
  <c r="R406" i="2" s="1"/>
  <c r="E408" i="2"/>
  <c r="C407" i="2"/>
  <c r="D406" i="2"/>
  <c r="Q405" i="2"/>
  <c r="T146" i="2"/>
  <c r="T405" i="2" s="1"/>
  <c r="N149" i="2"/>
  <c r="H408" i="2"/>
  <c r="P148" i="2"/>
  <c r="O148" i="2"/>
  <c r="D148" i="2"/>
  <c r="L149" i="2"/>
  <c r="M149" i="2"/>
  <c r="K149" i="2"/>
  <c r="C149" i="2"/>
  <c r="AA149" i="2" s="1"/>
  <c r="F150" i="2"/>
  <c r="E150" i="2"/>
  <c r="B151" i="2"/>
  <c r="AC148" i="2" l="1"/>
  <c r="AC149" i="2"/>
  <c r="AB149" i="2"/>
  <c r="AB408" i="2" s="1"/>
  <c r="Z150" i="2"/>
  <c r="W85" i="2"/>
  <c r="V148" i="2"/>
  <c r="R148" i="2"/>
  <c r="R407" i="2" s="1"/>
  <c r="O407" i="2"/>
  <c r="S148" i="2"/>
  <c r="S407" i="2" s="1"/>
  <c r="P407" i="2"/>
  <c r="T147" i="2"/>
  <c r="T406" i="2" s="1"/>
  <c r="E409" i="2"/>
  <c r="H409" i="2"/>
  <c r="D407" i="2"/>
  <c r="C408" i="2"/>
  <c r="P149" i="2"/>
  <c r="M408" i="2"/>
  <c r="O149" i="2"/>
  <c r="K408" i="2"/>
  <c r="L150" i="2"/>
  <c r="Q148" i="2"/>
  <c r="N150" i="2"/>
  <c r="K150" i="2"/>
  <c r="D149" i="2"/>
  <c r="M150" i="2"/>
  <c r="M409" i="2" s="1"/>
  <c r="C150" i="2"/>
  <c r="B152" i="2"/>
  <c r="F151" i="2"/>
  <c r="E151" i="2"/>
  <c r="AA150" i="2" l="1"/>
  <c r="AC150" i="2" s="1"/>
  <c r="Z151" i="2"/>
  <c r="W86" i="2"/>
  <c r="V149" i="2"/>
  <c r="R149" i="2"/>
  <c r="R408" i="2" s="1"/>
  <c r="O408" i="2"/>
  <c r="S149" i="2"/>
  <c r="S408" i="2" s="1"/>
  <c r="P408" i="2"/>
  <c r="H410" i="2"/>
  <c r="Q407" i="2"/>
  <c r="T148" i="2"/>
  <c r="T407" i="2" s="1"/>
  <c r="D408" i="2"/>
  <c r="C409" i="2"/>
  <c r="Q149" i="2"/>
  <c r="L151" i="2"/>
  <c r="E410" i="2"/>
  <c r="O150" i="2"/>
  <c r="K409" i="2"/>
  <c r="P150" i="2"/>
  <c r="N151" i="2"/>
  <c r="D150" i="2"/>
  <c r="M151" i="2"/>
  <c r="C151" i="2"/>
  <c r="K151" i="2"/>
  <c r="F152" i="2"/>
  <c r="E152" i="2"/>
  <c r="B153" i="2"/>
  <c r="AB150" i="2" l="1"/>
  <c r="AB409" i="2" s="1"/>
  <c r="AA151" i="2"/>
  <c r="AC151" i="2" s="1"/>
  <c r="Z152" i="2"/>
  <c r="W87" i="2"/>
  <c r="V150" i="2"/>
  <c r="R150" i="2"/>
  <c r="R409" i="2" s="1"/>
  <c r="O409" i="2"/>
  <c r="S150" i="2"/>
  <c r="S409" i="2" s="1"/>
  <c r="P409" i="2"/>
  <c r="E411" i="2"/>
  <c r="D409" i="2"/>
  <c r="C410" i="2"/>
  <c r="Q408" i="2"/>
  <c r="T149" i="2"/>
  <c r="T408" i="2" s="1"/>
  <c r="P151" i="2"/>
  <c r="M410" i="2"/>
  <c r="N152" i="2"/>
  <c r="H411" i="2"/>
  <c r="Q150" i="2"/>
  <c r="O151" i="2"/>
  <c r="K410" i="2"/>
  <c r="L152" i="2"/>
  <c r="K152" i="2"/>
  <c r="K411" i="2" s="1"/>
  <c r="M152" i="2"/>
  <c r="D151" i="2"/>
  <c r="C152" i="2"/>
  <c r="B154" i="2"/>
  <c r="E153" i="2"/>
  <c r="F153" i="2"/>
  <c r="AA152" i="2" l="1"/>
  <c r="AC152" i="2" s="1"/>
  <c r="AB151" i="2"/>
  <c r="AB410" i="2" s="1"/>
  <c r="Z153" i="2"/>
  <c r="W88" i="2"/>
  <c r="V151" i="2"/>
  <c r="R151" i="2"/>
  <c r="R410" i="2" s="1"/>
  <c r="O410" i="2"/>
  <c r="S151" i="2"/>
  <c r="S410" i="2" s="1"/>
  <c r="P410" i="2"/>
  <c r="H412" i="2"/>
  <c r="E412" i="2"/>
  <c r="Q151" i="2"/>
  <c r="Q410" i="2" s="1"/>
  <c r="Q409" i="2"/>
  <c r="T150" i="2"/>
  <c r="T409" i="2" s="1"/>
  <c r="C411" i="2"/>
  <c r="D410" i="2"/>
  <c r="P152" i="2"/>
  <c r="M411" i="2"/>
  <c r="O152" i="2"/>
  <c r="L153" i="2"/>
  <c r="N153" i="2"/>
  <c r="D152" i="2"/>
  <c r="C153" i="2"/>
  <c r="AA153" i="2" s="1"/>
  <c r="K153" i="2"/>
  <c r="M153" i="2"/>
  <c r="E154" i="2"/>
  <c r="B155" i="2"/>
  <c r="F154" i="2"/>
  <c r="AB152" i="2" l="1"/>
  <c r="AB411" i="2" s="1"/>
  <c r="AB153" i="2"/>
  <c r="AB412" i="2" s="1"/>
  <c r="AC153" i="2"/>
  <c r="Z154" i="2"/>
  <c r="W89" i="2"/>
  <c r="V152" i="2"/>
  <c r="R152" i="2"/>
  <c r="R411" i="2" s="1"/>
  <c r="O411" i="2"/>
  <c r="S152" i="2"/>
  <c r="S411" i="2" s="1"/>
  <c r="P411" i="2"/>
  <c r="T151" i="2"/>
  <c r="T410" i="2" s="1"/>
  <c r="E413" i="2"/>
  <c r="C412" i="2"/>
  <c r="D411" i="2"/>
  <c r="Q152" i="2"/>
  <c r="N154" i="2"/>
  <c r="H413" i="2"/>
  <c r="O153" i="2"/>
  <c r="K412" i="2"/>
  <c r="P153" i="2"/>
  <c r="M412" i="2"/>
  <c r="L154" i="2"/>
  <c r="M154" i="2"/>
  <c r="D153" i="2"/>
  <c r="K154" i="2"/>
  <c r="K413" i="2" s="1"/>
  <c r="C154" i="2"/>
  <c r="E155" i="2"/>
  <c r="B156" i="2"/>
  <c r="F155" i="2"/>
  <c r="Z155" i="2" s="1"/>
  <c r="AA154" i="2" l="1"/>
  <c r="AB154" i="2" s="1"/>
  <c r="AB413" i="2" s="1"/>
  <c r="W90" i="2"/>
  <c r="V153" i="2"/>
  <c r="R153" i="2"/>
  <c r="R412" i="2" s="1"/>
  <c r="O412" i="2"/>
  <c r="S153" i="2"/>
  <c r="S412" i="2" s="1"/>
  <c r="P412" i="2"/>
  <c r="H414" i="2"/>
  <c r="E414" i="2"/>
  <c r="Q153" i="2"/>
  <c r="T153" i="2" s="1"/>
  <c r="T412" i="2" s="1"/>
  <c r="Q411" i="2"/>
  <c r="T152" i="2"/>
  <c r="T411" i="2" s="1"/>
  <c r="C413" i="2"/>
  <c r="D412" i="2"/>
  <c r="P154" i="2"/>
  <c r="M413" i="2"/>
  <c r="O154" i="2"/>
  <c r="L155" i="2"/>
  <c r="N155" i="2"/>
  <c r="K155" i="2"/>
  <c r="D154" i="2"/>
  <c r="M155" i="2"/>
  <c r="M414" i="2" s="1"/>
  <c r="C155" i="2"/>
  <c r="AA155" i="2" s="1"/>
  <c r="F156" i="2"/>
  <c r="E156" i="2"/>
  <c r="B157" i="2"/>
  <c r="AC154" i="2" l="1"/>
  <c r="AC155" i="2"/>
  <c r="AB155" i="2"/>
  <c r="AB414" i="2" s="1"/>
  <c r="Z156" i="2"/>
  <c r="W91" i="2"/>
  <c r="V154" i="2"/>
  <c r="R154" i="2"/>
  <c r="R413" i="2" s="1"/>
  <c r="O413" i="2"/>
  <c r="S154" i="2"/>
  <c r="S413" i="2" s="1"/>
  <c r="P413" i="2"/>
  <c r="Q412" i="2"/>
  <c r="E415" i="2"/>
  <c r="H415" i="2"/>
  <c r="Q154" i="2"/>
  <c r="C414" i="2"/>
  <c r="D413" i="2"/>
  <c r="O155" i="2"/>
  <c r="K414" i="2"/>
  <c r="L156" i="2"/>
  <c r="P155" i="2"/>
  <c r="N156" i="2"/>
  <c r="M156" i="2"/>
  <c r="M415" i="2" s="1"/>
  <c r="D155" i="2"/>
  <c r="V155" i="2" s="1"/>
  <c r="K156" i="2"/>
  <c r="C156" i="2"/>
  <c r="B158" i="2"/>
  <c r="F157" i="2"/>
  <c r="E157" i="2"/>
  <c r="AA156" i="2" l="1"/>
  <c r="AC156" i="2" s="1"/>
  <c r="Z157" i="2"/>
  <c r="W92" i="2"/>
  <c r="R155" i="2"/>
  <c r="R414" i="2" s="1"/>
  <c r="O414" i="2"/>
  <c r="S155" i="2"/>
  <c r="S414" i="2" s="1"/>
  <c r="P414" i="2"/>
  <c r="H416" i="2"/>
  <c r="E416" i="2"/>
  <c r="D414" i="2"/>
  <c r="C415" i="2"/>
  <c r="Q155" i="2"/>
  <c r="Q413" i="2"/>
  <c r="T154" i="2"/>
  <c r="T413" i="2" s="1"/>
  <c r="O156" i="2"/>
  <c r="K415" i="2"/>
  <c r="L157" i="2"/>
  <c r="P156" i="2"/>
  <c r="N157" i="2"/>
  <c r="M157" i="2"/>
  <c r="D156" i="2"/>
  <c r="C157" i="2"/>
  <c r="AA157" i="2" s="1"/>
  <c r="K157" i="2"/>
  <c r="F158" i="2"/>
  <c r="E158" i="2"/>
  <c r="B159" i="2"/>
  <c r="AB156" i="2" l="1"/>
  <c r="AB415" i="2" s="1"/>
  <c r="AC157" i="2"/>
  <c r="AB157" i="2"/>
  <c r="AB416" i="2" s="1"/>
  <c r="Z158" i="2"/>
  <c r="W93" i="2"/>
  <c r="V156" i="2"/>
  <c r="R156" i="2"/>
  <c r="R415" i="2" s="1"/>
  <c r="O415" i="2"/>
  <c r="S156" i="2"/>
  <c r="S415" i="2" s="1"/>
  <c r="P415" i="2"/>
  <c r="E417" i="2"/>
  <c r="H417" i="2"/>
  <c r="Q414" i="2"/>
  <c r="T155" i="2"/>
  <c r="T414" i="2" s="1"/>
  <c r="Q156" i="2"/>
  <c r="C416" i="2"/>
  <c r="D415" i="2"/>
  <c r="P157" i="2"/>
  <c r="M416" i="2"/>
  <c r="O157" i="2"/>
  <c r="O416" i="2" s="1"/>
  <c r="K416" i="2"/>
  <c r="L158" i="2"/>
  <c r="N158" i="2"/>
  <c r="K158" i="2"/>
  <c r="D157" i="2"/>
  <c r="M158" i="2"/>
  <c r="M417" i="2" s="1"/>
  <c r="C158" i="2"/>
  <c r="B160" i="2"/>
  <c r="F159" i="2"/>
  <c r="E159" i="2"/>
  <c r="AA158" i="2" l="1"/>
  <c r="AC158" i="2" s="1"/>
  <c r="Z159" i="2"/>
  <c r="W94" i="2"/>
  <c r="V157" i="2"/>
  <c r="S157" i="2"/>
  <c r="S416" i="2" s="1"/>
  <c r="P416" i="2"/>
  <c r="Q157" i="2"/>
  <c r="Q416" i="2" s="1"/>
  <c r="R157" i="2"/>
  <c r="R416" i="2" s="1"/>
  <c r="H418" i="2"/>
  <c r="E418" i="2"/>
  <c r="C417" i="2"/>
  <c r="Q415" i="2"/>
  <c r="T156" i="2"/>
  <c r="T415" i="2" s="1"/>
  <c r="D416" i="2"/>
  <c r="O158" i="2"/>
  <c r="K417" i="2"/>
  <c r="P158" i="2"/>
  <c r="N159" i="2"/>
  <c r="L159" i="2"/>
  <c r="D158" i="2"/>
  <c r="C159" i="2"/>
  <c r="K159" i="2"/>
  <c r="M159" i="2"/>
  <c r="M418" i="2" s="1"/>
  <c r="F160" i="2"/>
  <c r="E160" i="2"/>
  <c r="B161" i="2"/>
  <c r="AB158" i="2" l="1"/>
  <c r="AB417" i="2" s="1"/>
  <c r="AA159" i="2"/>
  <c r="AC159" i="2" s="1"/>
  <c r="Z160" i="2"/>
  <c r="W95" i="2"/>
  <c r="V158" i="2"/>
  <c r="R158" i="2"/>
  <c r="R417" i="2" s="1"/>
  <c r="O417" i="2"/>
  <c r="S158" i="2"/>
  <c r="S417" i="2" s="1"/>
  <c r="P417" i="2"/>
  <c r="T157" i="2"/>
  <c r="T416" i="2" s="1"/>
  <c r="E419" i="2"/>
  <c r="H419" i="2"/>
  <c r="C418" i="2"/>
  <c r="D417" i="2"/>
  <c r="Q158" i="2"/>
  <c r="O159" i="2"/>
  <c r="K418" i="2"/>
  <c r="P159" i="2"/>
  <c r="N160" i="2"/>
  <c r="L160" i="2"/>
  <c r="K160" i="2"/>
  <c r="K419" i="2" s="1"/>
  <c r="M160" i="2"/>
  <c r="D159" i="2"/>
  <c r="C160" i="2"/>
  <c r="F161" i="2"/>
  <c r="E161" i="2"/>
  <c r="B162" i="2"/>
  <c r="AA160" i="2" l="1"/>
  <c r="AB160" i="2" s="1"/>
  <c r="AB419" i="2" s="1"/>
  <c r="AB159" i="2"/>
  <c r="AB418" i="2" s="1"/>
  <c r="Z161" i="2"/>
  <c r="W96" i="2"/>
  <c r="V159" i="2"/>
  <c r="R159" i="2"/>
  <c r="R418" i="2" s="1"/>
  <c r="O418" i="2"/>
  <c r="S159" i="2"/>
  <c r="S418" i="2" s="1"/>
  <c r="P418" i="2"/>
  <c r="E420" i="2"/>
  <c r="H420" i="2"/>
  <c r="D418" i="2"/>
  <c r="Q417" i="2"/>
  <c r="T158" i="2"/>
  <c r="T417" i="2" s="1"/>
  <c r="C419" i="2"/>
  <c r="P160" i="2"/>
  <c r="M419" i="2"/>
  <c r="Q159" i="2"/>
  <c r="O160" i="2"/>
  <c r="N161" i="2"/>
  <c r="L161" i="2"/>
  <c r="D160" i="2"/>
  <c r="K161" i="2"/>
  <c r="M161" i="2"/>
  <c r="C161" i="2"/>
  <c r="B163" i="2"/>
  <c r="F162" i="2"/>
  <c r="E162" i="2"/>
  <c r="AC160" i="2" l="1"/>
  <c r="AA161" i="2"/>
  <c r="AB161" i="2" s="1"/>
  <c r="AB420" i="2" s="1"/>
  <c r="Z162" i="2"/>
  <c r="W97" i="2"/>
  <c r="V160" i="2"/>
  <c r="R160" i="2"/>
  <c r="R419" i="2" s="1"/>
  <c r="O419" i="2"/>
  <c r="S160" i="2"/>
  <c r="S419" i="2" s="1"/>
  <c r="P419" i="2"/>
  <c r="H421" i="2"/>
  <c r="E421" i="2"/>
  <c r="D419" i="2"/>
  <c r="Q418" i="2"/>
  <c r="T159" i="2"/>
  <c r="T418" i="2" s="1"/>
  <c r="C420" i="2"/>
  <c r="O161" i="2"/>
  <c r="K420" i="2"/>
  <c r="Q160" i="2"/>
  <c r="P161" i="2"/>
  <c r="M420" i="2"/>
  <c r="L162" i="2"/>
  <c r="N162" i="2"/>
  <c r="M162" i="2"/>
  <c r="D161" i="2"/>
  <c r="C162" i="2"/>
  <c r="K162" i="2"/>
  <c r="E163" i="2"/>
  <c r="F163" i="2"/>
  <c r="B164" i="2"/>
  <c r="AA162" i="2" l="1"/>
  <c r="AC162" i="2" s="1"/>
  <c r="AC161" i="2"/>
  <c r="Z163" i="2"/>
  <c r="V161" i="2"/>
  <c r="W98" i="2"/>
  <c r="R161" i="2"/>
  <c r="R420" i="2" s="1"/>
  <c r="O420" i="2"/>
  <c r="S161" i="2"/>
  <c r="S420" i="2" s="1"/>
  <c r="P420" i="2"/>
  <c r="H422" i="2"/>
  <c r="Q161" i="2"/>
  <c r="Q420" i="2" s="1"/>
  <c r="C421" i="2"/>
  <c r="Q419" i="2"/>
  <c r="T160" i="2"/>
  <c r="T419" i="2" s="1"/>
  <c r="D420" i="2"/>
  <c r="L163" i="2"/>
  <c r="E422" i="2"/>
  <c r="O162" i="2"/>
  <c r="K421" i="2"/>
  <c r="P162" i="2"/>
  <c r="M421" i="2"/>
  <c r="N163" i="2"/>
  <c r="D162" i="2"/>
  <c r="M163" i="2"/>
  <c r="M422" i="2" s="1"/>
  <c r="K163" i="2"/>
  <c r="C163" i="2"/>
  <c r="B165" i="2"/>
  <c r="F164" i="2"/>
  <c r="E164" i="2"/>
  <c r="AB162" i="2" l="1"/>
  <c r="AB421" i="2" s="1"/>
  <c r="AA163" i="2"/>
  <c r="AC163" i="2" s="1"/>
  <c r="Z164" i="2"/>
  <c r="W99" i="2"/>
  <c r="V162" i="2"/>
  <c r="R162" i="2"/>
  <c r="R421" i="2" s="1"/>
  <c r="O421" i="2"/>
  <c r="S162" i="2"/>
  <c r="S421" i="2" s="1"/>
  <c r="P421" i="2"/>
  <c r="T161" i="2"/>
  <c r="T420" i="2" s="1"/>
  <c r="E423" i="2"/>
  <c r="H423" i="2"/>
  <c r="C422" i="2"/>
  <c r="Q162" i="2"/>
  <c r="D421" i="2"/>
  <c r="O163" i="2"/>
  <c r="K422" i="2"/>
  <c r="P163" i="2"/>
  <c r="L164" i="2"/>
  <c r="N164" i="2"/>
  <c r="M164" i="2"/>
  <c r="M423" i="2" s="1"/>
  <c r="D163" i="2"/>
  <c r="C164" i="2"/>
  <c r="K164" i="2"/>
  <c r="K423" i="2" s="1"/>
  <c r="E165" i="2"/>
  <c r="F165" i="2"/>
  <c r="B166" i="2"/>
  <c r="AA164" i="2" l="1"/>
  <c r="AC164" i="2" s="1"/>
  <c r="AB163" i="2"/>
  <c r="AB422" i="2" s="1"/>
  <c r="Z165" i="2"/>
  <c r="W100" i="2"/>
  <c r="V163" i="2"/>
  <c r="R163" i="2"/>
  <c r="R422" i="2" s="1"/>
  <c r="O422" i="2"/>
  <c r="S163" i="2"/>
  <c r="S422" i="2" s="1"/>
  <c r="P422" i="2"/>
  <c r="H424" i="2"/>
  <c r="E424" i="2"/>
  <c r="C423" i="2"/>
  <c r="D422" i="2"/>
  <c r="Q421" i="2"/>
  <c r="T162" i="2"/>
  <c r="T421" i="2" s="1"/>
  <c r="Q163" i="2"/>
  <c r="P164" i="2"/>
  <c r="P423" i="2" s="1"/>
  <c r="O164" i="2"/>
  <c r="N165" i="2"/>
  <c r="L165" i="2"/>
  <c r="D164" i="2"/>
  <c r="M165" i="2"/>
  <c r="K165" i="2"/>
  <c r="C165" i="2"/>
  <c r="F166" i="2"/>
  <c r="B167" i="2"/>
  <c r="E166" i="2"/>
  <c r="AB164" i="2" l="1"/>
  <c r="AB423" i="2" s="1"/>
  <c r="AA165" i="2"/>
  <c r="AC165" i="2" s="1"/>
  <c r="Z166" i="2"/>
  <c r="W101" i="2"/>
  <c r="V164" i="2"/>
  <c r="R164" i="2"/>
  <c r="R423" i="2" s="1"/>
  <c r="O423" i="2"/>
  <c r="E425" i="2"/>
  <c r="Q164" i="2"/>
  <c r="Q423" i="2" s="1"/>
  <c r="S164" i="2"/>
  <c r="S423" i="2" s="1"/>
  <c r="D423" i="2"/>
  <c r="C424" i="2"/>
  <c r="Q422" i="2"/>
  <c r="T163" i="2"/>
  <c r="T422" i="2" s="1"/>
  <c r="P165" i="2"/>
  <c r="M424" i="2"/>
  <c r="N166" i="2"/>
  <c r="H425" i="2"/>
  <c r="O165" i="2"/>
  <c r="O424" i="2" s="1"/>
  <c r="K424" i="2"/>
  <c r="D165" i="2"/>
  <c r="L166" i="2"/>
  <c r="K166" i="2"/>
  <c r="M166" i="2"/>
  <c r="C166" i="2"/>
  <c r="AA166" i="2" s="1"/>
  <c r="B168" i="2"/>
  <c r="F167" i="2"/>
  <c r="E167" i="2"/>
  <c r="AB165" i="2" l="1"/>
  <c r="AB424" i="2" s="1"/>
  <c r="AC166" i="2"/>
  <c r="AB166" i="2"/>
  <c r="AB425" i="2" s="1"/>
  <c r="Z167" i="2"/>
  <c r="W102" i="2"/>
  <c r="V165" i="2"/>
  <c r="S165" i="2"/>
  <c r="S424" i="2" s="1"/>
  <c r="P424" i="2"/>
  <c r="T164" i="2"/>
  <c r="T423" i="2" s="1"/>
  <c r="H426" i="2"/>
  <c r="Q165" i="2"/>
  <c r="Q424" i="2" s="1"/>
  <c r="R165" i="2"/>
  <c r="R424" i="2" s="1"/>
  <c r="E426" i="2"/>
  <c r="C425" i="2"/>
  <c r="D424" i="2"/>
  <c r="O166" i="2"/>
  <c r="O425" i="2" s="1"/>
  <c r="K425" i="2"/>
  <c r="P166" i="2"/>
  <c r="M425" i="2"/>
  <c r="N167" i="2"/>
  <c r="K167" i="2"/>
  <c r="K426" i="2" s="1"/>
  <c r="L167" i="2"/>
  <c r="M167" i="2"/>
  <c r="D166" i="2"/>
  <c r="C167" i="2"/>
  <c r="F168" i="2"/>
  <c r="B169" i="2"/>
  <c r="E168" i="2"/>
  <c r="AA167" i="2" l="1"/>
  <c r="AC167" i="2" s="1"/>
  <c r="Z168" i="2"/>
  <c r="W103" i="2"/>
  <c r="V166" i="2"/>
  <c r="S166" i="2"/>
  <c r="S425" i="2" s="1"/>
  <c r="P425" i="2"/>
  <c r="H427" i="2"/>
  <c r="Q166" i="2"/>
  <c r="T166" i="2" s="1"/>
  <c r="T425" i="2" s="1"/>
  <c r="R166" i="2"/>
  <c r="R425" i="2" s="1"/>
  <c r="E427" i="2"/>
  <c r="T165" i="2"/>
  <c r="T424" i="2" s="1"/>
  <c r="C426" i="2"/>
  <c r="D425" i="2"/>
  <c r="P167" i="2"/>
  <c r="M426" i="2"/>
  <c r="N168" i="2"/>
  <c r="O167" i="2"/>
  <c r="D167" i="2"/>
  <c r="L168" i="2"/>
  <c r="C168" i="2"/>
  <c r="K168" i="2"/>
  <c r="M168" i="2"/>
  <c r="B170" i="2"/>
  <c r="F169" i="2"/>
  <c r="E169" i="2"/>
  <c r="AA168" i="2" l="1"/>
  <c r="AC168" i="2" s="1"/>
  <c r="AB167" i="2"/>
  <c r="AB426" i="2" s="1"/>
  <c r="Z169" i="2"/>
  <c r="W104" i="2"/>
  <c r="V167" i="2"/>
  <c r="R167" i="2"/>
  <c r="R426" i="2" s="1"/>
  <c r="O426" i="2"/>
  <c r="S167" i="2"/>
  <c r="S426" i="2" s="1"/>
  <c r="P426" i="2"/>
  <c r="Q425" i="2"/>
  <c r="C427" i="2"/>
  <c r="D426" i="2"/>
  <c r="Q167" i="2"/>
  <c r="L169" i="2"/>
  <c r="E428" i="2"/>
  <c r="O168" i="2"/>
  <c r="O427" i="2" s="1"/>
  <c r="K427" i="2"/>
  <c r="P168" i="2"/>
  <c r="M427" i="2"/>
  <c r="N169" i="2"/>
  <c r="H428" i="2"/>
  <c r="D168" i="2"/>
  <c r="C169" i="2"/>
  <c r="K169" i="2"/>
  <c r="M169" i="2"/>
  <c r="F170" i="2"/>
  <c r="E170" i="2"/>
  <c r="B171" i="2"/>
  <c r="AA169" i="2" l="1"/>
  <c r="AB169" i="2" s="1"/>
  <c r="AB428" i="2" s="1"/>
  <c r="AB168" i="2"/>
  <c r="AB427" i="2" s="1"/>
  <c r="Z170" i="2"/>
  <c r="W105" i="2"/>
  <c r="V168" i="2"/>
  <c r="S168" i="2"/>
  <c r="S427" i="2" s="1"/>
  <c r="P427" i="2"/>
  <c r="E429" i="2"/>
  <c r="H429" i="2"/>
  <c r="Q168" i="2"/>
  <c r="Q427" i="2" s="1"/>
  <c r="R168" i="2"/>
  <c r="R427" i="2" s="1"/>
  <c r="Q426" i="2"/>
  <c r="T167" i="2"/>
  <c r="T426" i="2" s="1"/>
  <c r="C428" i="2"/>
  <c r="D427" i="2"/>
  <c r="O169" i="2"/>
  <c r="O428" i="2" s="1"/>
  <c r="K428" i="2"/>
  <c r="P169" i="2"/>
  <c r="M428" i="2"/>
  <c r="L170" i="2"/>
  <c r="M170" i="2"/>
  <c r="M429" i="2" s="1"/>
  <c r="N170" i="2"/>
  <c r="D169" i="2"/>
  <c r="C170" i="2"/>
  <c r="K170" i="2"/>
  <c r="E171" i="2"/>
  <c r="B172" i="2"/>
  <c r="F171" i="2"/>
  <c r="AC169" i="2" l="1"/>
  <c r="AA170" i="2"/>
  <c r="AC170" i="2" s="1"/>
  <c r="Z171" i="2"/>
  <c r="W106" i="2"/>
  <c r="V169" i="2"/>
  <c r="S169" i="2"/>
  <c r="S428" i="2" s="1"/>
  <c r="P428" i="2"/>
  <c r="E430" i="2"/>
  <c r="Q169" i="2"/>
  <c r="Q428" i="2" s="1"/>
  <c r="R169" i="2"/>
  <c r="R428" i="2" s="1"/>
  <c r="T168" i="2"/>
  <c r="T427" i="2" s="1"/>
  <c r="C429" i="2"/>
  <c r="D428" i="2"/>
  <c r="N171" i="2"/>
  <c r="H430" i="2"/>
  <c r="O170" i="2"/>
  <c r="K429" i="2"/>
  <c r="P170" i="2"/>
  <c r="D170" i="2"/>
  <c r="L171" i="2"/>
  <c r="M171" i="2"/>
  <c r="K171" i="2"/>
  <c r="K430" i="2" s="1"/>
  <c r="C171" i="2"/>
  <c r="F172" i="2"/>
  <c r="E172" i="2"/>
  <c r="B173" i="2"/>
  <c r="AB170" i="2" l="1"/>
  <c r="AB429" i="2" s="1"/>
  <c r="AA171" i="2"/>
  <c r="AC171" i="2" s="1"/>
  <c r="Z172" i="2"/>
  <c r="W107" i="2"/>
  <c r="V170" i="2"/>
  <c r="R170" i="2"/>
  <c r="R429" i="2" s="1"/>
  <c r="O429" i="2"/>
  <c r="S170" i="2"/>
  <c r="S429" i="2" s="1"/>
  <c r="P429" i="2"/>
  <c r="T169" i="2"/>
  <c r="T428" i="2" s="1"/>
  <c r="H431" i="2"/>
  <c r="D429" i="2"/>
  <c r="C430" i="2"/>
  <c r="P171" i="2"/>
  <c r="M430" i="2"/>
  <c r="L172" i="2"/>
  <c r="E431" i="2"/>
  <c r="O171" i="2"/>
  <c r="N172" i="2"/>
  <c r="Q170" i="2"/>
  <c r="K172" i="2"/>
  <c r="M172" i="2"/>
  <c r="D171" i="2"/>
  <c r="C172" i="2"/>
  <c r="AA172" i="2" s="1"/>
  <c r="B174" i="2"/>
  <c r="F173" i="2"/>
  <c r="E173" i="2"/>
  <c r="AB171" i="2" l="1"/>
  <c r="AB430" i="2" s="1"/>
  <c r="AC172" i="2"/>
  <c r="AB172" i="2"/>
  <c r="AB431" i="2" s="1"/>
  <c r="Z173" i="2"/>
  <c r="W108" i="2"/>
  <c r="V171" i="2"/>
  <c r="R171" i="2"/>
  <c r="R430" i="2" s="1"/>
  <c r="O430" i="2"/>
  <c r="S171" i="2"/>
  <c r="S430" i="2" s="1"/>
  <c r="P430" i="2"/>
  <c r="E432" i="2"/>
  <c r="H432" i="2"/>
  <c r="Q429" i="2"/>
  <c r="T170" i="2"/>
  <c r="T429" i="2" s="1"/>
  <c r="Q171" i="2"/>
  <c r="C431" i="2"/>
  <c r="D430" i="2"/>
  <c r="O172" i="2"/>
  <c r="O431" i="2" s="1"/>
  <c r="K431" i="2"/>
  <c r="P172" i="2"/>
  <c r="M431" i="2"/>
  <c r="L173" i="2"/>
  <c r="N173" i="2"/>
  <c r="D172" i="2"/>
  <c r="K173" i="2"/>
  <c r="M173" i="2"/>
  <c r="M432" i="2" s="1"/>
  <c r="C173" i="2"/>
  <c r="F174" i="2"/>
  <c r="E174" i="2"/>
  <c r="B175" i="2"/>
  <c r="AA173" i="2" l="1"/>
  <c r="AC173" i="2" s="1"/>
  <c r="Z174" i="2"/>
  <c r="W109" i="2"/>
  <c r="V172" i="2"/>
  <c r="S172" i="2"/>
  <c r="S431" i="2" s="1"/>
  <c r="P431" i="2"/>
  <c r="Q172" i="2"/>
  <c r="Q431" i="2" s="1"/>
  <c r="R172" i="2"/>
  <c r="R431" i="2" s="1"/>
  <c r="E433" i="2"/>
  <c r="H433" i="2"/>
  <c r="C432" i="2"/>
  <c r="Q430" i="2"/>
  <c r="T171" i="2"/>
  <c r="T430" i="2" s="1"/>
  <c r="D431" i="2"/>
  <c r="O173" i="2"/>
  <c r="K432" i="2"/>
  <c r="N174" i="2"/>
  <c r="P173" i="2"/>
  <c r="L174" i="2"/>
  <c r="K174" i="2"/>
  <c r="D173" i="2"/>
  <c r="M174" i="2"/>
  <c r="M433" i="2" s="1"/>
  <c r="C174" i="2"/>
  <c r="AA174" i="2" s="1"/>
  <c r="B176" i="2"/>
  <c r="E175" i="2"/>
  <c r="F175" i="2"/>
  <c r="AB173" i="2" l="1"/>
  <c r="AB432" i="2" s="1"/>
  <c r="AC174" i="2"/>
  <c r="AB174" i="2"/>
  <c r="AB433" i="2" s="1"/>
  <c r="Z175" i="2"/>
  <c r="W110" i="2"/>
  <c r="V173" i="2"/>
  <c r="R173" i="2"/>
  <c r="R432" i="2" s="1"/>
  <c r="O432" i="2"/>
  <c r="S173" i="2"/>
  <c r="S432" i="2" s="1"/>
  <c r="P432" i="2"/>
  <c r="T172" i="2"/>
  <c r="T431" i="2" s="1"/>
  <c r="H434" i="2"/>
  <c r="E434" i="2"/>
  <c r="C433" i="2"/>
  <c r="D432" i="2"/>
  <c r="Q173" i="2"/>
  <c r="O174" i="2"/>
  <c r="K433" i="2"/>
  <c r="P174" i="2"/>
  <c r="N175" i="2"/>
  <c r="L175" i="2"/>
  <c r="D174" i="2"/>
  <c r="M175" i="2"/>
  <c r="K175" i="2"/>
  <c r="K434" i="2" s="1"/>
  <c r="C175" i="2"/>
  <c r="E176" i="2"/>
  <c r="B177" i="2"/>
  <c r="F176" i="2"/>
  <c r="AA175" i="2" l="1"/>
  <c r="AC175" i="2" s="1"/>
  <c r="Z176" i="2"/>
  <c r="W111" i="2"/>
  <c r="V174" i="2"/>
  <c r="R174" i="2"/>
  <c r="R433" i="2" s="1"/>
  <c r="O433" i="2"/>
  <c r="S174" i="2"/>
  <c r="S433" i="2" s="1"/>
  <c r="P433" i="2"/>
  <c r="E435" i="2"/>
  <c r="D433" i="2"/>
  <c r="C434" i="2"/>
  <c r="Q174" i="2"/>
  <c r="Q432" i="2"/>
  <c r="T173" i="2"/>
  <c r="T432" i="2" s="1"/>
  <c r="P175" i="2"/>
  <c r="M434" i="2"/>
  <c r="N176" i="2"/>
  <c r="H435" i="2"/>
  <c r="O175" i="2"/>
  <c r="L176" i="2"/>
  <c r="D175" i="2"/>
  <c r="M176" i="2"/>
  <c r="K176" i="2"/>
  <c r="K435" i="2" s="1"/>
  <c r="C176" i="2"/>
  <c r="AA176" i="2" s="1"/>
  <c r="B178" i="2"/>
  <c r="F177" i="2"/>
  <c r="E177" i="2"/>
  <c r="AB175" i="2" l="1"/>
  <c r="AB434" i="2" s="1"/>
  <c r="Z177" i="2"/>
  <c r="AB176" i="2"/>
  <c r="AB435" i="2" s="1"/>
  <c r="AC176" i="2"/>
  <c r="W112" i="2"/>
  <c r="V175" i="2"/>
  <c r="R175" i="2"/>
  <c r="R434" i="2" s="1"/>
  <c r="O434" i="2"/>
  <c r="S175" i="2"/>
  <c r="S434" i="2" s="1"/>
  <c r="P434" i="2"/>
  <c r="Q175" i="2"/>
  <c r="Q433" i="2"/>
  <c r="T174" i="2"/>
  <c r="T433" i="2" s="1"/>
  <c r="C435" i="2"/>
  <c r="D434" i="2"/>
  <c r="P176" i="2"/>
  <c r="M435" i="2"/>
  <c r="L177" i="2"/>
  <c r="E436" i="2"/>
  <c r="N177" i="2"/>
  <c r="H436" i="2"/>
  <c r="O176" i="2"/>
  <c r="D176" i="2"/>
  <c r="K177" i="2"/>
  <c r="M177" i="2"/>
  <c r="C177" i="2"/>
  <c r="F178" i="2"/>
  <c r="B179" i="2"/>
  <c r="E178" i="2"/>
  <c r="AA177" i="2" l="1"/>
  <c r="AB177" i="2" s="1"/>
  <c r="AB436" i="2" s="1"/>
  <c r="Z178" i="2"/>
  <c r="W113" i="2"/>
  <c r="V176" i="2"/>
  <c r="R176" i="2"/>
  <c r="R435" i="2" s="1"/>
  <c r="O435" i="2"/>
  <c r="S176" i="2"/>
  <c r="S435" i="2" s="1"/>
  <c r="P435" i="2"/>
  <c r="E437" i="2"/>
  <c r="H437" i="2"/>
  <c r="C436" i="2"/>
  <c r="D435" i="2"/>
  <c r="Q434" i="2"/>
  <c r="T175" i="2"/>
  <c r="T434" i="2" s="1"/>
  <c r="Q176" i="2"/>
  <c r="P177" i="2"/>
  <c r="M436" i="2"/>
  <c r="O177" i="2"/>
  <c r="K436" i="2"/>
  <c r="L178" i="2"/>
  <c r="N178" i="2"/>
  <c r="K178" i="2"/>
  <c r="K437" i="2" s="1"/>
  <c r="M178" i="2"/>
  <c r="D177" i="2"/>
  <c r="C178" i="2"/>
  <c r="E179" i="2"/>
  <c r="B180" i="2"/>
  <c r="F179" i="2"/>
  <c r="Z179" i="2" s="1"/>
  <c r="AC177" i="2" l="1"/>
  <c r="AA178" i="2"/>
  <c r="AC178" i="2" s="1"/>
  <c r="W114" i="2"/>
  <c r="V177" i="2"/>
  <c r="R177" i="2"/>
  <c r="R436" i="2" s="1"/>
  <c r="O436" i="2"/>
  <c r="S177" i="2"/>
  <c r="S436" i="2" s="1"/>
  <c r="P436" i="2"/>
  <c r="H438" i="2"/>
  <c r="E438" i="2"/>
  <c r="Q177" i="2"/>
  <c r="Q436" i="2" s="1"/>
  <c r="C437" i="2"/>
  <c r="D436" i="2"/>
  <c r="Q435" i="2"/>
  <c r="T176" i="2"/>
  <c r="T435" i="2" s="1"/>
  <c r="P178" i="2"/>
  <c r="M437" i="2"/>
  <c r="O178" i="2"/>
  <c r="L179" i="2"/>
  <c r="N179" i="2"/>
  <c r="K179" i="2"/>
  <c r="K438" i="2" s="1"/>
  <c r="D178" i="2"/>
  <c r="M179" i="2"/>
  <c r="C179" i="2"/>
  <c r="AA179" i="2" s="1"/>
  <c r="E180" i="2"/>
  <c r="B181" i="2"/>
  <c r="F180" i="2"/>
  <c r="AB178" i="2" l="1"/>
  <c r="AB437" i="2" s="1"/>
  <c r="AC179" i="2"/>
  <c r="AB179" i="2"/>
  <c r="AB438" i="2" s="1"/>
  <c r="Z180" i="2"/>
  <c r="W115" i="2"/>
  <c r="V178" i="2"/>
  <c r="R178" i="2"/>
  <c r="R437" i="2" s="1"/>
  <c r="O437" i="2"/>
  <c r="S178" i="2"/>
  <c r="S437" i="2" s="1"/>
  <c r="P437" i="2"/>
  <c r="T177" i="2"/>
  <c r="T436" i="2" s="1"/>
  <c r="H439" i="2"/>
  <c r="E439" i="2"/>
  <c r="C438" i="2"/>
  <c r="D437" i="2"/>
  <c r="P179" i="2"/>
  <c r="M438" i="2"/>
  <c r="Q178" i="2"/>
  <c r="O179" i="2"/>
  <c r="N180" i="2"/>
  <c r="L180" i="2"/>
  <c r="D179" i="2"/>
  <c r="M180" i="2"/>
  <c r="K180" i="2"/>
  <c r="C180" i="2"/>
  <c r="F181" i="2"/>
  <c r="B182" i="2"/>
  <c r="E181" i="2"/>
  <c r="AA180" i="2" l="1"/>
  <c r="AC180" i="2" s="1"/>
  <c r="Z181" i="2"/>
  <c r="W116" i="2"/>
  <c r="V179" i="2"/>
  <c r="R179" i="2"/>
  <c r="R438" i="2" s="1"/>
  <c r="O438" i="2"/>
  <c r="S179" i="2"/>
  <c r="S438" i="2" s="1"/>
  <c r="P438" i="2"/>
  <c r="H440" i="2"/>
  <c r="D438" i="2"/>
  <c r="C439" i="2"/>
  <c r="Q179" i="2"/>
  <c r="Q437" i="2"/>
  <c r="T178" i="2"/>
  <c r="T437" i="2" s="1"/>
  <c r="P180" i="2"/>
  <c r="M439" i="2"/>
  <c r="L181" i="2"/>
  <c r="E440" i="2"/>
  <c r="O180" i="2"/>
  <c r="K439" i="2"/>
  <c r="N181" i="2"/>
  <c r="D180" i="2"/>
  <c r="C181" i="2"/>
  <c r="K181" i="2"/>
  <c r="M181" i="2"/>
  <c r="F182" i="2"/>
  <c r="E182" i="2"/>
  <c r="B183" i="2"/>
  <c r="AA181" i="2" l="1"/>
  <c r="AC181" i="2" s="1"/>
  <c r="AB180" i="2"/>
  <c r="AB439" i="2" s="1"/>
  <c r="Z182" i="2"/>
  <c r="W117" i="2"/>
  <c r="V180" i="2"/>
  <c r="R180" i="2"/>
  <c r="R439" i="2" s="1"/>
  <c r="O439" i="2"/>
  <c r="S180" i="2"/>
  <c r="S439" i="2" s="1"/>
  <c r="P439" i="2"/>
  <c r="E441" i="2"/>
  <c r="H441" i="2"/>
  <c r="Q180" i="2"/>
  <c r="Q438" i="2"/>
  <c r="T179" i="2"/>
  <c r="T438" i="2" s="1"/>
  <c r="D439" i="2"/>
  <c r="C440" i="2"/>
  <c r="P181" i="2"/>
  <c r="P440" i="2" s="1"/>
  <c r="M440" i="2"/>
  <c r="O181" i="2"/>
  <c r="K440" i="2"/>
  <c r="N182" i="2"/>
  <c r="K182" i="2"/>
  <c r="K441" i="2" s="1"/>
  <c r="L182" i="2"/>
  <c r="M182" i="2"/>
  <c r="D181" i="2"/>
  <c r="C182" i="2"/>
  <c r="B184" i="2"/>
  <c r="F183" i="2"/>
  <c r="E183" i="2"/>
  <c r="AB181" i="2" l="1"/>
  <c r="AB440" i="2" s="1"/>
  <c r="AA182" i="2"/>
  <c r="AC182" i="2" s="1"/>
  <c r="Z183" i="2"/>
  <c r="W118" i="2"/>
  <c r="V181" i="2"/>
  <c r="R181" i="2"/>
  <c r="R440" i="2" s="1"/>
  <c r="O440" i="2"/>
  <c r="E442" i="2"/>
  <c r="Q181" i="2"/>
  <c r="T181" i="2" s="1"/>
  <c r="T440" i="2" s="1"/>
  <c r="S181" i="2"/>
  <c r="S440" i="2" s="1"/>
  <c r="C441" i="2"/>
  <c r="D440" i="2"/>
  <c r="Q439" i="2"/>
  <c r="T180" i="2"/>
  <c r="T439" i="2" s="1"/>
  <c r="N183" i="2"/>
  <c r="H442" i="2"/>
  <c r="P182" i="2"/>
  <c r="M441" i="2"/>
  <c r="O182" i="2"/>
  <c r="O441" i="2" s="1"/>
  <c r="L183" i="2"/>
  <c r="D182" i="2"/>
  <c r="K183" i="2"/>
  <c r="M183" i="2"/>
  <c r="C183" i="2"/>
  <c r="B185" i="2"/>
  <c r="F184" i="2"/>
  <c r="E184" i="2"/>
  <c r="AA183" i="2" l="1"/>
  <c r="AC183" i="2" s="1"/>
  <c r="AB182" i="2"/>
  <c r="AB441" i="2" s="1"/>
  <c r="Z184" i="2"/>
  <c r="W119" i="2"/>
  <c r="V182" i="2"/>
  <c r="S182" i="2"/>
  <c r="S441" i="2" s="1"/>
  <c r="P441" i="2"/>
  <c r="Q440" i="2"/>
  <c r="E443" i="2"/>
  <c r="H443" i="2"/>
  <c r="Q182" i="2"/>
  <c r="Q441" i="2" s="1"/>
  <c r="R182" i="2"/>
  <c r="R441" i="2" s="1"/>
  <c r="C442" i="2"/>
  <c r="D441" i="2"/>
  <c r="O183" i="2"/>
  <c r="O442" i="2" s="1"/>
  <c r="K442" i="2"/>
  <c r="P183" i="2"/>
  <c r="M442" i="2"/>
  <c r="L184" i="2"/>
  <c r="D183" i="2"/>
  <c r="N184" i="2"/>
  <c r="M184" i="2"/>
  <c r="C184" i="2"/>
  <c r="AA184" i="2" s="1"/>
  <c r="K184" i="2"/>
  <c r="K443" i="2" s="1"/>
  <c r="E185" i="2"/>
  <c r="B186" i="2"/>
  <c r="F185" i="2"/>
  <c r="AB183" i="2" l="1"/>
  <c r="AB442" i="2" s="1"/>
  <c r="AC184" i="2"/>
  <c r="AB184" i="2"/>
  <c r="AB443" i="2" s="1"/>
  <c r="Z185" i="2"/>
  <c r="W120" i="2"/>
  <c r="V183" i="2"/>
  <c r="S183" i="2"/>
  <c r="S442" i="2" s="1"/>
  <c r="P442" i="2"/>
  <c r="E444" i="2"/>
  <c r="Q183" i="2"/>
  <c r="T183" i="2" s="1"/>
  <c r="T442" i="2" s="1"/>
  <c r="R183" i="2"/>
  <c r="R442" i="2" s="1"/>
  <c r="T182" i="2"/>
  <c r="T441" i="2" s="1"/>
  <c r="D442" i="2"/>
  <c r="C443" i="2"/>
  <c r="N185" i="2"/>
  <c r="H444" i="2"/>
  <c r="P184" i="2"/>
  <c r="M443" i="2"/>
  <c r="O184" i="2"/>
  <c r="O443" i="2" s="1"/>
  <c r="L185" i="2"/>
  <c r="K185" i="2"/>
  <c r="D184" i="2"/>
  <c r="M185" i="2"/>
  <c r="C185" i="2"/>
  <c r="AA185" i="2" s="1"/>
  <c r="B187" i="2"/>
  <c r="F186" i="2"/>
  <c r="E186" i="2"/>
  <c r="AB185" i="2" l="1"/>
  <c r="AB444" i="2" s="1"/>
  <c r="AC185" i="2"/>
  <c r="Z186" i="2"/>
  <c r="W121" i="2"/>
  <c r="V184" i="2"/>
  <c r="Q442" i="2"/>
  <c r="S184" i="2"/>
  <c r="S443" i="2" s="1"/>
  <c r="P443" i="2"/>
  <c r="H445" i="2"/>
  <c r="Q184" i="2"/>
  <c r="Q443" i="2" s="1"/>
  <c r="R184" i="2"/>
  <c r="R443" i="2" s="1"/>
  <c r="C444" i="2"/>
  <c r="D443" i="2"/>
  <c r="L186" i="2"/>
  <c r="E445" i="2"/>
  <c r="O185" i="2"/>
  <c r="O444" i="2" s="1"/>
  <c r="K444" i="2"/>
  <c r="P185" i="2"/>
  <c r="M444" i="2"/>
  <c r="N186" i="2"/>
  <c r="M186" i="2"/>
  <c r="M445" i="2" s="1"/>
  <c r="D185" i="2"/>
  <c r="C186" i="2"/>
  <c r="AA186" i="2" s="1"/>
  <c r="K186" i="2"/>
  <c r="E187" i="2"/>
  <c r="F187" i="2"/>
  <c r="B188" i="2"/>
  <c r="AC186" i="2" l="1"/>
  <c r="AB186" i="2"/>
  <c r="AB445" i="2" s="1"/>
  <c r="Z187" i="2"/>
  <c r="W122" i="2"/>
  <c r="V185" i="2"/>
  <c r="S185" i="2"/>
  <c r="S444" i="2" s="1"/>
  <c r="P444" i="2"/>
  <c r="T184" i="2"/>
  <c r="T443" i="2" s="1"/>
  <c r="H446" i="2"/>
  <c r="E446" i="2"/>
  <c r="Q185" i="2"/>
  <c r="Q444" i="2" s="1"/>
  <c r="R185" i="2"/>
  <c r="R444" i="2" s="1"/>
  <c r="D444" i="2"/>
  <c r="C445" i="2"/>
  <c r="O186" i="2"/>
  <c r="O445" i="2" s="1"/>
  <c r="K445" i="2"/>
  <c r="N187" i="2"/>
  <c r="P186" i="2"/>
  <c r="L187" i="2"/>
  <c r="D186" i="2"/>
  <c r="M187" i="2"/>
  <c r="K187" i="2"/>
  <c r="K446" i="2" s="1"/>
  <c r="C187" i="2"/>
  <c r="B189" i="2"/>
  <c r="F188" i="2"/>
  <c r="E188" i="2"/>
  <c r="AA187" i="2" l="1"/>
  <c r="AC187" i="2" s="1"/>
  <c r="Z188" i="2"/>
  <c r="T185" i="2"/>
  <c r="T444" i="2" s="1"/>
  <c r="W123" i="2"/>
  <c r="V186" i="2"/>
  <c r="S186" i="2"/>
  <c r="S445" i="2" s="1"/>
  <c r="P445" i="2"/>
  <c r="H447" i="2"/>
  <c r="Q186" i="2"/>
  <c r="Q445" i="2" s="1"/>
  <c r="R186" i="2"/>
  <c r="R445" i="2" s="1"/>
  <c r="D445" i="2"/>
  <c r="C446" i="2"/>
  <c r="P187" i="2"/>
  <c r="M446" i="2"/>
  <c r="L188" i="2"/>
  <c r="E447" i="2"/>
  <c r="O187" i="2"/>
  <c r="O446" i="2" s="1"/>
  <c r="M188" i="2"/>
  <c r="M447" i="2" s="1"/>
  <c r="N188" i="2"/>
  <c r="D187" i="2"/>
  <c r="C188" i="2"/>
  <c r="AA188" i="2" s="1"/>
  <c r="K188" i="2"/>
  <c r="F189" i="2"/>
  <c r="E189" i="2"/>
  <c r="B190" i="2"/>
  <c r="AB187" i="2" l="1"/>
  <c r="AB446" i="2" s="1"/>
  <c r="AC188" i="2"/>
  <c r="AB188" i="2"/>
  <c r="AB447" i="2" s="1"/>
  <c r="Z189" i="2"/>
  <c r="W124" i="2"/>
  <c r="T186" i="2"/>
  <c r="T445" i="2" s="1"/>
  <c r="V187" i="2"/>
  <c r="S187" i="2"/>
  <c r="S446" i="2" s="1"/>
  <c r="P446" i="2"/>
  <c r="E448" i="2"/>
  <c r="Q187" i="2"/>
  <c r="Q446" i="2" s="1"/>
  <c r="R187" i="2"/>
  <c r="R446" i="2" s="1"/>
  <c r="H448" i="2"/>
  <c r="C447" i="2"/>
  <c r="D446" i="2"/>
  <c r="O188" i="2"/>
  <c r="K447" i="2"/>
  <c r="P188" i="2"/>
  <c r="M189" i="2"/>
  <c r="N189" i="2"/>
  <c r="D188" i="2"/>
  <c r="L189" i="2"/>
  <c r="C189" i="2"/>
  <c r="K189" i="2"/>
  <c r="F190" i="2"/>
  <c r="E190" i="2"/>
  <c r="B191" i="2"/>
  <c r="AA189" i="2" l="1"/>
  <c r="AC189" i="2" s="1"/>
  <c r="Z190" i="2"/>
  <c r="W125" i="2"/>
  <c r="V188" i="2"/>
  <c r="R188" i="2"/>
  <c r="R447" i="2" s="1"/>
  <c r="O447" i="2"/>
  <c r="S188" i="2"/>
  <c r="S447" i="2" s="1"/>
  <c r="P447" i="2"/>
  <c r="E449" i="2"/>
  <c r="H449" i="2"/>
  <c r="T187" i="2"/>
  <c r="T446" i="2" s="1"/>
  <c r="C448" i="2"/>
  <c r="D447" i="2"/>
  <c r="P189" i="2"/>
  <c r="M448" i="2"/>
  <c r="O189" i="2"/>
  <c r="K448" i="2"/>
  <c r="D189" i="2"/>
  <c r="L190" i="2"/>
  <c r="Q188" i="2"/>
  <c r="M190" i="2"/>
  <c r="M449" i="2" s="1"/>
  <c r="N190" i="2"/>
  <c r="K190" i="2"/>
  <c r="C190" i="2"/>
  <c r="B192" i="2"/>
  <c r="E191" i="2"/>
  <c r="F191" i="2"/>
  <c r="AB189" i="2" l="1"/>
  <c r="AB448" i="2" s="1"/>
  <c r="AA190" i="2"/>
  <c r="AC190" i="2" s="1"/>
  <c r="Z191" i="2"/>
  <c r="W126" i="2"/>
  <c r="V189" i="2"/>
  <c r="R189" i="2"/>
  <c r="R448" i="2" s="1"/>
  <c r="O448" i="2"/>
  <c r="S189" i="2"/>
  <c r="S448" i="2" s="1"/>
  <c r="P448" i="2"/>
  <c r="E450" i="2"/>
  <c r="H450" i="2"/>
  <c r="Q447" i="2"/>
  <c r="T188" i="2"/>
  <c r="T447" i="2" s="1"/>
  <c r="D448" i="2"/>
  <c r="C449" i="2"/>
  <c r="O190" i="2"/>
  <c r="K449" i="2"/>
  <c r="P190" i="2"/>
  <c r="Q189" i="2"/>
  <c r="D190" i="2"/>
  <c r="L191" i="2"/>
  <c r="M191" i="2"/>
  <c r="M450" i="2" s="1"/>
  <c r="N191" i="2"/>
  <c r="K191" i="2"/>
  <c r="K450" i="2" s="1"/>
  <c r="C191" i="2"/>
  <c r="F192" i="2"/>
  <c r="E192" i="2"/>
  <c r="B193" i="2"/>
  <c r="AA191" i="2" l="1"/>
  <c r="AC191" i="2" s="1"/>
  <c r="AB190" i="2"/>
  <c r="AB449" i="2" s="1"/>
  <c r="Z192" i="2"/>
  <c r="W127" i="2"/>
  <c r="V190" i="2"/>
  <c r="R190" i="2"/>
  <c r="R449" i="2" s="1"/>
  <c r="O449" i="2"/>
  <c r="S190" i="2"/>
  <c r="S449" i="2" s="1"/>
  <c r="P449" i="2"/>
  <c r="H451" i="2"/>
  <c r="E451" i="2"/>
  <c r="D449" i="2"/>
  <c r="Q448" i="2"/>
  <c r="T189" i="2"/>
  <c r="T448" i="2" s="1"/>
  <c r="C450" i="2"/>
  <c r="O191" i="2"/>
  <c r="P191" i="2"/>
  <c r="Q190" i="2"/>
  <c r="D191" i="2"/>
  <c r="K192" i="2"/>
  <c r="K451" i="2" s="1"/>
  <c r="L192" i="2"/>
  <c r="N192" i="2"/>
  <c r="M192" i="2"/>
  <c r="C192" i="2"/>
  <c r="B194" i="2"/>
  <c r="F193" i="2"/>
  <c r="E193" i="2"/>
  <c r="AB191" i="2" l="1"/>
  <c r="AB450" i="2" s="1"/>
  <c r="AA192" i="2"/>
  <c r="AB192" i="2" s="1"/>
  <c r="AB451" i="2" s="1"/>
  <c r="Z193" i="2"/>
  <c r="W128" i="2"/>
  <c r="V191" i="2"/>
  <c r="R191" i="2"/>
  <c r="R450" i="2" s="1"/>
  <c r="O450" i="2"/>
  <c r="S191" i="2"/>
  <c r="S450" i="2" s="1"/>
  <c r="P450" i="2"/>
  <c r="H452" i="2"/>
  <c r="C451" i="2"/>
  <c r="D450" i="2"/>
  <c r="Q449" i="2"/>
  <c r="T190" i="2"/>
  <c r="T449" i="2" s="1"/>
  <c r="P192" i="2"/>
  <c r="M451" i="2"/>
  <c r="L193" i="2"/>
  <c r="E452" i="2"/>
  <c r="O192" i="2"/>
  <c r="D192" i="2"/>
  <c r="Q191" i="2"/>
  <c r="N193" i="2"/>
  <c r="K193" i="2"/>
  <c r="M193" i="2"/>
  <c r="C193" i="2"/>
  <c r="F194" i="2"/>
  <c r="E194" i="2"/>
  <c r="B195" i="2"/>
  <c r="AA193" i="2" l="1"/>
  <c r="AB193" i="2" s="1"/>
  <c r="AB452" i="2" s="1"/>
  <c r="AC192" i="2"/>
  <c r="Z194" i="2"/>
  <c r="W129" i="2"/>
  <c r="V192" i="2"/>
  <c r="R192" i="2"/>
  <c r="R451" i="2" s="1"/>
  <c r="O451" i="2"/>
  <c r="S192" i="2"/>
  <c r="S451" i="2" s="1"/>
  <c r="P451" i="2"/>
  <c r="H453" i="2"/>
  <c r="E453" i="2"/>
  <c r="Q450" i="2"/>
  <c r="T191" i="2"/>
  <c r="T450" i="2" s="1"/>
  <c r="D451" i="2"/>
  <c r="C452" i="2"/>
  <c r="P193" i="2"/>
  <c r="M452" i="2"/>
  <c r="O193" i="2"/>
  <c r="K452" i="2"/>
  <c r="N194" i="2"/>
  <c r="Q192" i="2"/>
  <c r="K194" i="2"/>
  <c r="K453" i="2" s="1"/>
  <c r="L194" i="2"/>
  <c r="D193" i="2"/>
  <c r="M194" i="2"/>
  <c r="M453" i="2" s="1"/>
  <c r="C194" i="2"/>
  <c r="E195" i="2"/>
  <c r="B196" i="2"/>
  <c r="F195" i="2"/>
  <c r="AC193" i="2" l="1"/>
  <c r="AA194" i="2"/>
  <c r="AC194" i="2" s="1"/>
  <c r="Z195" i="2"/>
  <c r="W130" i="2"/>
  <c r="V193" i="2"/>
  <c r="R193" i="2"/>
  <c r="R452" i="2" s="1"/>
  <c r="O452" i="2"/>
  <c r="S193" i="2"/>
  <c r="S452" i="2" s="1"/>
  <c r="P452" i="2"/>
  <c r="H454" i="2"/>
  <c r="E454" i="2"/>
  <c r="Q193" i="2"/>
  <c r="Q452" i="2" s="1"/>
  <c r="Q451" i="2"/>
  <c r="T192" i="2"/>
  <c r="T451" i="2" s="1"/>
  <c r="C453" i="2"/>
  <c r="D452" i="2"/>
  <c r="P194" i="2"/>
  <c r="O194" i="2"/>
  <c r="D194" i="2"/>
  <c r="N195" i="2"/>
  <c r="L195" i="2"/>
  <c r="M195" i="2"/>
  <c r="K195" i="2"/>
  <c r="K454" i="2" s="1"/>
  <c r="C195" i="2"/>
  <c r="E196" i="2"/>
  <c r="B197" i="2"/>
  <c r="F196" i="2"/>
  <c r="AA195" i="2" l="1"/>
  <c r="AC195" i="2" s="1"/>
  <c r="AB194" i="2"/>
  <c r="AB453" i="2" s="1"/>
  <c r="Z196" i="2"/>
  <c r="W131" i="2"/>
  <c r="V194" i="2"/>
  <c r="R194" i="2"/>
  <c r="R453" i="2" s="1"/>
  <c r="O453" i="2"/>
  <c r="S194" i="2"/>
  <c r="S453" i="2" s="1"/>
  <c r="P453" i="2"/>
  <c r="H455" i="2"/>
  <c r="E455" i="2"/>
  <c r="T193" i="2"/>
  <c r="T452" i="2" s="1"/>
  <c r="D453" i="2"/>
  <c r="C454" i="2"/>
  <c r="P195" i="2"/>
  <c r="M454" i="2"/>
  <c r="O195" i="2"/>
  <c r="N196" i="2"/>
  <c r="Q194" i="2"/>
  <c r="L196" i="2"/>
  <c r="D195" i="2"/>
  <c r="M196" i="2"/>
  <c r="M455" i="2" s="1"/>
  <c r="K196" i="2"/>
  <c r="K455" i="2" s="1"/>
  <c r="C196" i="2"/>
  <c r="B198" i="2"/>
  <c r="E197" i="2"/>
  <c r="F197" i="2"/>
  <c r="AB195" i="2" l="1"/>
  <c r="AB454" i="2" s="1"/>
  <c r="AA196" i="2"/>
  <c r="AC196" i="2" s="1"/>
  <c r="Z197" i="2"/>
  <c r="W132" i="2"/>
  <c r="V195" i="2"/>
  <c r="R195" i="2"/>
  <c r="R454" i="2" s="1"/>
  <c r="O454" i="2"/>
  <c r="S195" i="2"/>
  <c r="S454" i="2" s="1"/>
  <c r="P454" i="2"/>
  <c r="E456" i="2"/>
  <c r="Q195" i="2"/>
  <c r="Q454" i="2" s="1"/>
  <c r="D454" i="2"/>
  <c r="C455" i="2"/>
  <c r="Q453" i="2"/>
  <c r="T194" i="2"/>
  <c r="T453" i="2" s="1"/>
  <c r="N197" i="2"/>
  <c r="H456" i="2"/>
  <c r="O196" i="2"/>
  <c r="P196" i="2"/>
  <c r="L197" i="2"/>
  <c r="D196" i="2"/>
  <c r="M197" i="2"/>
  <c r="K197" i="2"/>
  <c r="K456" i="2" s="1"/>
  <c r="C197" i="2"/>
  <c r="AA197" i="2" s="1"/>
  <c r="F198" i="2"/>
  <c r="B199" i="2"/>
  <c r="E198" i="2"/>
  <c r="AB196" i="2" l="1"/>
  <c r="AB455" i="2" s="1"/>
  <c r="AC197" i="2"/>
  <c r="AB197" i="2"/>
  <c r="AB456" i="2" s="1"/>
  <c r="Z198" i="2"/>
  <c r="W133" i="2"/>
  <c r="V196" i="2"/>
  <c r="R196" i="2"/>
  <c r="R455" i="2" s="1"/>
  <c r="O455" i="2"/>
  <c r="S196" i="2"/>
  <c r="S455" i="2" s="1"/>
  <c r="P455" i="2"/>
  <c r="T195" i="2"/>
  <c r="T454" i="2" s="1"/>
  <c r="H457" i="2"/>
  <c r="E457" i="2"/>
  <c r="D455" i="2"/>
  <c r="C456" i="2"/>
  <c r="P197" i="2"/>
  <c r="M456" i="2"/>
  <c r="Q196" i="2"/>
  <c r="O197" i="2"/>
  <c r="N198" i="2"/>
  <c r="L198" i="2"/>
  <c r="K198" i="2"/>
  <c r="M198" i="2"/>
  <c r="D197" i="2"/>
  <c r="C198" i="2"/>
  <c r="B200" i="2"/>
  <c r="F199" i="2"/>
  <c r="E199" i="2"/>
  <c r="AA198" i="2" l="1"/>
  <c r="AC198" i="2" s="1"/>
  <c r="Z199" i="2"/>
  <c r="W134" i="2"/>
  <c r="V197" i="2"/>
  <c r="R197" i="2"/>
  <c r="R456" i="2" s="1"/>
  <c r="O456" i="2"/>
  <c r="S197" i="2"/>
  <c r="S456" i="2" s="1"/>
  <c r="P456" i="2"/>
  <c r="H458" i="2"/>
  <c r="E458" i="2"/>
  <c r="Q197" i="2"/>
  <c r="C457" i="2"/>
  <c r="D456" i="2"/>
  <c r="Q455" i="2"/>
  <c r="T196" i="2"/>
  <c r="T455" i="2" s="1"/>
  <c r="O198" i="2"/>
  <c r="K457" i="2"/>
  <c r="P198" i="2"/>
  <c r="M457" i="2"/>
  <c r="L199" i="2"/>
  <c r="N199" i="2"/>
  <c r="D198" i="2"/>
  <c r="M199" i="2"/>
  <c r="C199" i="2"/>
  <c r="AA199" i="2" s="1"/>
  <c r="K199" i="2"/>
  <c r="K458" i="2" s="1"/>
  <c r="F200" i="2"/>
  <c r="E200" i="2"/>
  <c r="B201" i="2"/>
  <c r="AB198" i="2" l="1"/>
  <c r="AB457" i="2" s="1"/>
  <c r="AC199" i="2"/>
  <c r="AB199" i="2"/>
  <c r="AB458" i="2" s="1"/>
  <c r="Z200" i="2"/>
  <c r="W135" i="2"/>
  <c r="V198" i="2"/>
  <c r="R198" i="2"/>
  <c r="R457" i="2" s="1"/>
  <c r="O457" i="2"/>
  <c r="S198" i="2"/>
  <c r="S457" i="2" s="1"/>
  <c r="P457" i="2"/>
  <c r="E459" i="2"/>
  <c r="Q198" i="2"/>
  <c r="T198" i="2" s="1"/>
  <c r="T457" i="2" s="1"/>
  <c r="C458" i="2"/>
  <c r="D457" i="2"/>
  <c r="Q456" i="2"/>
  <c r="T197" i="2"/>
  <c r="T456" i="2" s="1"/>
  <c r="N200" i="2"/>
  <c r="H459" i="2"/>
  <c r="P199" i="2"/>
  <c r="M458" i="2"/>
  <c r="O199" i="2"/>
  <c r="O458" i="2" s="1"/>
  <c r="L200" i="2"/>
  <c r="D199" i="2"/>
  <c r="K200" i="2"/>
  <c r="M200" i="2"/>
  <c r="C200" i="2"/>
  <c r="F201" i="2"/>
  <c r="B202" i="2"/>
  <c r="E201" i="2"/>
  <c r="AA200" i="2" l="1"/>
  <c r="AC200" i="2" s="1"/>
  <c r="Z201" i="2"/>
  <c r="W136" i="2"/>
  <c r="V199" i="2"/>
  <c r="S199" i="2"/>
  <c r="S458" i="2" s="1"/>
  <c r="P458" i="2"/>
  <c r="Q457" i="2"/>
  <c r="Q199" i="2"/>
  <c r="Q458" i="2" s="1"/>
  <c r="R199" i="2"/>
  <c r="R458" i="2" s="1"/>
  <c r="H460" i="2"/>
  <c r="E460" i="2"/>
  <c r="C459" i="2"/>
  <c r="D458" i="2"/>
  <c r="O200" i="2"/>
  <c r="O459" i="2" s="1"/>
  <c r="K459" i="2"/>
  <c r="P200" i="2"/>
  <c r="M459" i="2"/>
  <c r="N201" i="2"/>
  <c r="L201" i="2"/>
  <c r="K201" i="2"/>
  <c r="D200" i="2"/>
  <c r="M201" i="2"/>
  <c r="C201" i="2"/>
  <c r="E202" i="2"/>
  <c r="B203" i="2"/>
  <c r="F202" i="2"/>
  <c r="AA201" i="2" l="1"/>
  <c r="AB201" i="2" s="1"/>
  <c r="AB460" i="2" s="1"/>
  <c r="AB200" i="2"/>
  <c r="AB459" i="2" s="1"/>
  <c r="Z202" i="2"/>
  <c r="W137" i="2"/>
  <c r="V200" i="2"/>
  <c r="T199" i="2"/>
  <c r="T458" i="2" s="1"/>
  <c r="S200" i="2"/>
  <c r="S459" i="2" s="1"/>
  <c r="P459" i="2"/>
  <c r="H461" i="2"/>
  <c r="Q200" i="2"/>
  <c r="T200" i="2" s="1"/>
  <c r="T459" i="2" s="1"/>
  <c r="R200" i="2"/>
  <c r="R459" i="2" s="1"/>
  <c r="E461" i="2"/>
  <c r="D459" i="2"/>
  <c r="C460" i="2"/>
  <c r="O201" i="2"/>
  <c r="O460" i="2" s="1"/>
  <c r="K460" i="2"/>
  <c r="P201" i="2"/>
  <c r="M460" i="2"/>
  <c r="L202" i="2"/>
  <c r="N202" i="2"/>
  <c r="D201" i="2"/>
  <c r="M202" i="2"/>
  <c r="K202" i="2"/>
  <c r="C202" i="2"/>
  <c r="E203" i="2"/>
  <c r="F203" i="2"/>
  <c r="B204" i="2"/>
  <c r="AC201" i="2" l="1"/>
  <c r="AA202" i="2"/>
  <c r="AC202" i="2" s="1"/>
  <c r="Z203" i="2"/>
  <c r="Q459" i="2"/>
  <c r="W138" i="2"/>
  <c r="V201" i="2"/>
  <c r="S201" i="2"/>
  <c r="S460" i="2" s="1"/>
  <c r="P460" i="2"/>
  <c r="H462" i="2"/>
  <c r="E462" i="2"/>
  <c r="Q201" i="2"/>
  <c r="T201" i="2" s="1"/>
  <c r="T460" i="2" s="1"/>
  <c r="R201" i="2"/>
  <c r="R460" i="2" s="1"/>
  <c r="C461" i="2"/>
  <c r="D460" i="2"/>
  <c r="O202" i="2"/>
  <c r="K461" i="2"/>
  <c r="P202" i="2"/>
  <c r="M461" i="2"/>
  <c r="L203" i="2"/>
  <c r="N203" i="2"/>
  <c r="D202" i="2"/>
  <c r="K203" i="2"/>
  <c r="M203" i="2"/>
  <c r="C203" i="2"/>
  <c r="AA203" i="2" s="1"/>
  <c r="F204" i="2"/>
  <c r="E204" i="2"/>
  <c r="B205" i="2"/>
  <c r="AB202" i="2" l="1"/>
  <c r="AB461" i="2" s="1"/>
  <c r="AC203" i="2"/>
  <c r="AB203" i="2"/>
  <c r="AB462" i="2" s="1"/>
  <c r="Z204" i="2"/>
  <c r="W139" i="2"/>
  <c r="V202" i="2"/>
  <c r="R202" i="2"/>
  <c r="R461" i="2" s="1"/>
  <c r="O461" i="2"/>
  <c r="Q460" i="2"/>
  <c r="S202" i="2"/>
  <c r="S461" i="2" s="1"/>
  <c r="P461" i="2"/>
  <c r="E463" i="2"/>
  <c r="H463" i="2"/>
  <c r="D461" i="2"/>
  <c r="C462" i="2"/>
  <c r="O203" i="2"/>
  <c r="K462" i="2"/>
  <c r="P203" i="2"/>
  <c r="M462" i="2"/>
  <c r="Q202" i="2"/>
  <c r="L204" i="2"/>
  <c r="N204" i="2"/>
  <c r="K204" i="2"/>
  <c r="D203" i="2"/>
  <c r="M204" i="2"/>
  <c r="M463" i="2" s="1"/>
  <c r="C204" i="2"/>
  <c r="AA204" i="2" s="1"/>
  <c r="F205" i="2"/>
  <c r="E205" i="2"/>
  <c r="B206" i="2"/>
  <c r="AC204" i="2" l="1"/>
  <c r="AB204" i="2"/>
  <c r="AB463" i="2" s="1"/>
  <c r="Z205" i="2"/>
  <c r="W140" i="2"/>
  <c r="V203" i="2"/>
  <c r="R203" i="2"/>
  <c r="R462" i="2" s="1"/>
  <c r="O462" i="2"/>
  <c r="S203" i="2"/>
  <c r="S462" i="2" s="1"/>
  <c r="P462" i="2"/>
  <c r="E464" i="2"/>
  <c r="H464" i="2"/>
  <c r="Q203" i="2"/>
  <c r="Q462" i="2" s="1"/>
  <c r="D462" i="2"/>
  <c r="Q461" i="2"/>
  <c r="T202" i="2"/>
  <c r="T461" i="2" s="1"/>
  <c r="C463" i="2"/>
  <c r="O204" i="2"/>
  <c r="K463" i="2"/>
  <c r="P204" i="2"/>
  <c r="L205" i="2"/>
  <c r="N205" i="2"/>
  <c r="D204" i="2"/>
  <c r="K205" i="2"/>
  <c r="M205" i="2"/>
  <c r="M464" i="2" s="1"/>
  <c r="C205" i="2"/>
  <c r="F206" i="2"/>
  <c r="B207" i="2"/>
  <c r="E206" i="2"/>
  <c r="AA205" i="2" l="1"/>
  <c r="AB205" i="2" s="1"/>
  <c r="AB464" i="2" s="1"/>
  <c r="Z206" i="2"/>
  <c r="W141" i="2"/>
  <c r="V204" i="2"/>
  <c r="R204" i="2"/>
  <c r="R463" i="2" s="1"/>
  <c r="O463" i="2"/>
  <c r="S204" i="2"/>
  <c r="S463" i="2" s="1"/>
  <c r="P463" i="2"/>
  <c r="T203" i="2"/>
  <c r="T462" i="2" s="1"/>
  <c r="E465" i="2"/>
  <c r="C464" i="2"/>
  <c r="D463" i="2"/>
  <c r="O205" i="2"/>
  <c r="K464" i="2"/>
  <c r="Q204" i="2"/>
  <c r="N206" i="2"/>
  <c r="H465" i="2"/>
  <c r="L206" i="2"/>
  <c r="P205" i="2"/>
  <c r="K206" i="2"/>
  <c r="D205" i="2"/>
  <c r="M206" i="2"/>
  <c r="C206" i="2"/>
  <c r="AA206" i="2" s="1"/>
  <c r="B208" i="2"/>
  <c r="E207" i="2"/>
  <c r="F207" i="2"/>
  <c r="AC205" i="2" l="1"/>
  <c r="AC206" i="2"/>
  <c r="AB206" i="2"/>
  <c r="AB465" i="2" s="1"/>
  <c r="Z207" i="2"/>
  <c r="W142" i="2"/>
  <c r="V205" i="2"/>
  <c r="R205" i="2"/>
  <c r="R464" i="2" s="1"/>
  <c r="O464" i="2"/>
  <c r="S205" i="2"/>
  <c r="S464" i="2" s="1"/>
  <c r="P464" i="2"/>
  <c r="H466" i="2"/>
  <c r="E466" i="2"/>
  <c r="D464" i="2"/>
  <c r="C465" i="2"/>
  <c r="Q463" i="2"/>
  <c r="T204" i="2"/>
  <c r="T463" i="2" s="1"/>
  <c r="O206" i="2"/>
  <c r="K465" i="2"/>
  <c r="P206" i="2"/>
  <c r="M465" i="2"/>
  <c r="L207" i="2"/>
  <c r="Q205" i="2"/>
  <c r="N207" i="2"/>
  <c r="D206" i="2"/>
  <c r="M207" i="2"/>
  <c r="K207" i="2"/>
  <c r="K466" i="2" s="1"/>
  <c r="C207" i="2"/>
  <c r="B209" i="2"/>
  <c r="F208" i="2"/>
  <c r="E208" i="2"/>
  <c r="AA207" i="2" l="1"/>
  <c r="AC207" i="2" s="1"/>
  <c r="Z208" i="2"/>
  <c r="W143" i="2"/>
  <c r="V206" i="2"/>
  <c r="R206" i="2"/>
  <c r="R465" i="2" s="1"/>
  <c r="O465" i="2"/>
  <c r="S206" i="2"/>
  <c r="S465" i="2" s="1"/>
  <c r="P465" i="2"/>
  <c r="H467" i="2"/>
  <c r="C466" i="2"/>
  <c r="Q206" i="2"/>
  <c r="Q464" i="2"/>
  <c r="T205" i="2"/>
  <c r="T464" i="2" s="1"/>
  <c r="D465" i="2"/>
  <c r="P207" i="2"/>
  <c r="M466" i="2"/>
  <c r="L208" i="2"/>
  <c r="E467" i="2"/>
  <c r="N208" i="2"/>
  <c r="O207" i="2"/>
  <c r="D207" i="2"/>
  <c r="M208" i="2"/>
  <c r="C208" i="2"/>
  <c r="AA208" i="2" s="1"/>
  <c r="K208" i="2"/>
  <c r="K467" i="2" s="1"/>
  <c r="F209" i="2"/>
  <c r="E209" i="2"/>
  <c r="B210" i="2"/>
  <c r="AB207" i="2" l="1"/>
  <c r="AB466" i="2" s="1"/>
  <c r="AB208" i="2"/>
  <c r="AB467" i="2" s="1"/>
  <c r="AC208" i="2"/>
  <c r="Z209" i="2"/>
  <c r="W144" i="2"/>
  <c r="V207" i="2"/>
  <c r="R207" i="2"/>
  <c r="R466" i="2" s="1"/>
  <c r="O466" i="2"/>
  <c r="S207" i="2"/>
  <c r="S466" i="2" s="1"/>
  <c r="P466" i="2"/>
  <c r="E468" i="2"/>
  <c r="H468" i="2"/>
  <c r="Q207" i="2"/>
  <c r="D466" i="2"/>
  <c r="Q465" i="2"/>
  <c r="T206" i="2"/>
  <c r="T465" i="2" s="1"/>
  <c r="C467" i="2"/>
  <c r="P208" i="2"/>
  <c r="M467" i="2"/>
  <c r="N209" i="2"/>
  <c r="O208" i="2"/>
  <c r="K209" i="2"/>
  <c r="K468" i="2" s="1"/>
  <c r="L209" i="2"/>
  <c r="D208" i="2"/>
  <c r="M209" i="2"/>
  <c r="C209" i="2"/>
  <c r="AA209" i="2" s="1"/>
  <c r="E210" i="2"/>
  <c r="B211" i="2"/>
  <c r="F210" i="2"/>
  <c r="AB209" i="2" l="1"/>
  <c r="AB468" i="2" s="1"/>
  <c r="AC209" i="2"/>
  <c r="Z210" i="2"/>
  <c r="W145" i="2"/>
  <c r="V208" i="2"/>
  <c r="R208" i="2"/>
  <c r="R467" i="2" s="1"/>
  <c r="O467" i="2"/>
  <c r="S208" i="2"/>
  <c r="S467" i="2" s="1"/>
  <c r="P467" i="2"/>
  <c r="H469" i="2"/>
  <c r="E469" i="2"/>
  <c r="Q208" i="2"/>
  <c r="Q467" i="2" s="1"/>
  <c r="Q466" i="2"/>
  <c r="T207" i="2"/>
  <c r="T466" i="2" s="1"/>
  <c r="D467" i="2"/>
  <c r="C468" i="2"/>
  <c r="P209" i="2"/>
  <c r="M468" i="2"/>
  <c r="O209" i="2"/>
  <c r="L210" i="2"/>
  <c r="D209" i="2"/>
  <c r="M210" i="2"/>
  <c r="M469" i="2" s="1"/>
  <c r="N210" i="2"/>
  <c r="K210" i="2"/>
  <c r="C210" i="2"/>
  <c r="AA210" i="2" s="1"/>
  <c r="E211" i="2"/>
  <c r="F211" i="2"/>
  <c r="B212" i="2"/>
  <c r="AC210" i="2" l="1"/>
  <c r="AB210" i="2"/>
  <c r="AB469" i="2" s="1"/>
  <c r="Z211" i="2"/>
  <c r="W146" i="2"/>
  <c r="V209" i="2"/>
  <c r="R209" i="2"/>
  <c r="R468" i="2" s="1"/>
  <c r="O468" i="2"/>
  <c r="S209" i="2"/>
  <c r="S468" i="2" s="1"/>
  <c r="P468" i="2"/>
  <c r="H470" i="2"/>
  <c r="E470" i="2"/>
  <c r="T208" i="2"/>
  <c r="T467" i="2" s="1"/>
  <c r="D468" i="2"/>
  <c r="C469" i="2"/>
  <c r="O210" i="2"/>
  <c r="K469" i="2"/>
  <c r="P210" i="2"/>
  <c r="Q209" i="2"/>
  <c r="L211" i="2"/>
  <c r="D210" i="2"/>
  <c r="W210" i="2" s="1"/>
  <c r="M211" i="2"/>
  <c r="M470" i="2" s="1"/>
  <c r="N211" i="2"/>
  <c r="K211" i="2"/>
  <c r="C211" i="2"/>
  <c r="AA211" i="2" s="1"/>
  <c r="F212" i="2"/>
  <c r="E212" i="2"/>
  <c r="B213" i="2"/>
  <c r="AC211" i="2" l="1"/>
  <c r="AB211" i="2"/>
  <c r="AB470" i="2" s="1"/>
  <c r="Z212" i="2"/>
  <c r="W147" i="2"/>
  <c r="V210" i="2"/>
  <c r="R210" i="2"/>
  <c r="R469" i="2" s="1"/>
  <c r="O469" i="2"/>
  <c r="S210" i="2"/>
  <c r="S469" i="2" s="1"/>
  <c r="P469" i="2"/>
  <c r="H471" i="2"/>
  <c r="D469" i="2"/>
  <c r="Q468" i="2"/>
  <c r="T209" i="2"/>
  <c r="T468" i="2" s="1"/>
  <c r="C470" i="2"/>
  <c r="L212" i="2"/>
  <c r="E471" i="2"/>
  <c r="O211" i="2"/>
  <c r="K470" i="2"/>
  <c r="P211" i="2"/>
  <c r="D211" i="2"/>
  <c r="W211" i="2" s="1"/>
  <c r="Q210" i="2"/>
  <c r="M212" i="2"/>
  <c r="M471" i="2" s="1"/>
  <c r="N212" i="2"/>
  <c r="C212" i="2"/>
  <c r="AA212" i="2" s="1"/>
  <c r="K212" i="2"/>
  <c r="B214" i="2"/>
  <c r="F213" i="2"/>
  <c r="E213" i="2"/>
  <c r="AC212" i="2" l="1"/>
  <c r="AB212" i="2"/>
  <c r="AB471" i="2" s="1"/>
  <c r="Z213" i="2"/>
  <c r="W148" i="2"/>
  <c r="V211" i="2"/>
  <c r="R211" i="2"/>
  <c r="R470" i="2" s="1"/>
  <c r="O470" i="2"/>
  <c r="S211" i="2"/>
  <c r="S470" i="2" s="1"/>
  <c r="P470" i="2"/>
  <c r="H472" i="2"/>
  <c r="C471" i="2"/>
  <c r="Q469" i="2"/>
  <c r="T210" i="2"/>
  <c r="T469" i="2" s="1"/>
  <c r="D470" i="2"/>
  <c r="L213" i="2"/>
  <c r="E472" i="2"/>
  <c r="O212" i="2"/>
  <c r="K471" i="2"/>
  <c r="P212" i="2"/>
  <c r="Q211" i="2"/>
  <c r="N213" i="2"/>
  <c r="D212" i="2"/>
  <c r="W212" i="2" s="1"/>
  <c r="K213" i="2"/>
  <c r="M213" i="2"/>
  <c r="M472" i="2" s="1"/>
  <c r="C213" i="2"/>
  <c r="F214" i="2"/>
  <c r="E214" i="2"/>
  <c r="B215" i="2"/>
  <c r="AA213" i="2" l="1"/>
  <c r="AC213" i="2" s="1"/>
  <c r="Z214" i="2"/>
  <c r="W149" i="2"/>
  <c r="V212" i="2"/>
  <c r="R212" i="2"/>
  <c r="R471" i="2" s="1"/>
  <c r="O471" i="2"/>
  <c r="S212" i="2"/>
  <c r="S471" i="2" s="1"/>
  <c r="P471" i="2"/>
  <c r="E473" i="2"/>
  <c r="H473" i="2"/>
  <c r="Q470" i="2"/>
  <c r="T211" i="2"/>
  <c r="T470" i="2" s="1"/>
  <c r="C472" i="2"/>
  <c r="Q212" i="2"/>
  <c r="D471" i="2"/>
  <c r="O213" i="2"/>
  <c r="K472" i="2"/>
  <c r="P213" i="2"/>
  <c r="K214" i="2"/>
  <c r="K473" i="2" s="1"/>
  <c r="L214" i="2"/>
  <c r="N214" i="2"/>
  <c r="D213" i="2"/>
  <c r="W213" i="2" s="1"/>
  <c r="M214" i="2"/>
  <c r="C214" i="2"/>
  <c r="AA214" i="2" s="1"/>
  <c r="B216" i="2"/>
  <c r="E215" i="2"/>
  <c r="F215" i="2"/>
  <c r="AB213" i="2" l="1"/>
  <c r="AB472" i="2" s="1"/>
  <c r="AC214" i="2"/>
  <c r="AB214" i="2"/>
  <c r="AB473" i="2" s="1"/>
  <c r="Z215" i="2"/>
  <c r="W150" i="2"/>
  <c r="V213" i="2"/>
  <c r="R213" i="2"/>
  <c r="R472" i="2" s="1"/>
  <c r="O472" i="2"/>
  <c r="S213" i="2"/>
  <c r="S472" i="2" s="1"/>
  <c r="P472" i="2"/>
  <c r="E474" i="2"/>
  <c r="Q471" i="2"/>
  <c r="T212" i="2"/>
  <c r="T471" i="2" s="1"/>
  <c r="Q213" i="2"/>
  <c r="D472" i="2"/>
  <c r="C473" i="2"/>
  <c r="P214" i="2"/>
  <c r="M473" i="2"/>
  <c r="N215" i="2"/>
  <c r="H474" i="2"/>
  <c r="O214" i="2"/>
  <c r="O473" i="2" s="1"/>
  <c r="D214" i="2"/>
  <c r="W214" i="2" s="1"/>
  <c r="L215" i="2"/>
  <c r="K215" i="2"/>
  <c r="M215" i="2"/>
  <c r="C215" i="2"/>
  <c r="F216" i="2"/>
  <c r="Z216" i="2" s="1"/>
  <c r="E216" i="2"/>
  <c r="B217" i="2"/>
  <c r="AA215" i="2" l="1"/>
  <c r="AC215" i="2" s="1"/>
  <c r="W151" i="2"/>
  <c r="V214" i="2"/>
  <c r="S214" i="2"/>
  <c r="S473" i="2" s="1"/>
  <c r="P473" i="2"/>
  <c r="Q214" i="2"/>
  <c r="Q473" i="2" s="1"/>
  <c r="R214" i="2"/>
  <c r="R473" i="2" s="1"/>
  <c r="E475" i="2"/>
  <c r="H475" i="2"/>
  <c r="D473" i="2"/>
  <c r="C474" i="2"/>
  <c r="Q472" i="2"/>
  <c r="T213" i="2"/>
  <c r="T472" i="2" s="1"/>
  <c r="O215" i="2"/>
  <c r="K474" i="2"/>
  <c r="P215" i="2"/>
  <c r="M474" i="2"/>
  <c r="N216" i="2"/>
  <c r="K216" i="2"/>
  <c r="K475" i="2" s="1"/>
  <c r="L216" i="2"/>
  <c r="D215" i="2"/>
  <c r="W215" i="2" s="1"/>
  <c r="M216" i="2"/>
  <c r="C216" i="2"/>
  <c r="AA216" i="2" s="1"/>
  <c r="B218" i="2"/>
  <c r="E217" i="2"/>
  <c r="F217" i="2"/>
  <c r="AB215" i="2" l="1"/>
  <c r="AB474" i="2" s="1"/>
  <c r="Z217" i="2"/>
  <c r="AC216" i="2"/>
  <c r="AB216" i="2"/>
  <c r="AB475" i="2" s="1"/>
  <c r="W152" i="2"/>
  <c r="V215" i="2"/>
  <c r="R215" i="2"/>
  <c r="R474" i="2" s="1"/>
  <c r="O474" i="2"/>
  <c r="S215" i="2"/>
  <c r="S474" i="2" s="1"/>
  <c r="P474" i="2"/>
  <c r="T214" i="2"/>
  <c r="T473" i="2" s="1"/>
  <c r="H476" i="2"/>
  <c r="E476" i="2"/>
  <c r="Q215" i="2"/>
  <c r="T215" i="2" s="1"/>
  <c r="T474" i="2" s="1"/>
  <c r="C475" i="2"/>
  <c r="D474" i="2"/>
  <c r="P216" i="2"/>
  <c r="M475" i="2"/>
  <c r="O216" i="2"/>
  <c r="N217" i="2"/>
  <c r="D216" i="2"/>
  <c r="W216" i="2" s="1"/>
  <c r="L217" i="2"/>
  <c r="M217" i="2"/>
  <c r="C217" i="2"/>
  <c r="AA217" i="2" s="1"/>
  <c r="K217" i="2"/>
  <c r="K476" i="2" s="1"/>
  <c r="E218" i="2"/>
  <c r="B219" i="2"/>
  <c r="F218" i="2"/>
  <c r="AB217" i="2" l="1"/>
  <c r="AB476" i="2" s="1"/>
  <c r="AC217" i="2"/>
  <c r="Z218" i="2"/>
  <c r="W153" i="2"/>
  <c r="V216" i="2"/>
  <c r="R216" i="2"/>
  <c r="R475" i="2" s="1"/>
  <c r="O475" i="2"/>
  <c r="S216" i="2"/>
  <c r="S475" i="2" s="1"/>
  <c r="P475" i="2"/>
  <c r="Q474" i="2"/>
  <c r="E477" i="2"/>
  <c r="Q216" i="2"/>
  <c r="Q475" i="2" s="1"/>
  <c r="D475" i="2"/>
  <c r="C476" i="2"/>
  <c r="P217" i="2"/>
  <c r="M476" i="2"/>
  <c r="N218" i="2"/>
  <c r="H477" i="2"/>
  <c r="O217" i="2"/>
  <c r="O476" i="2" s="1"/>
  <c r="L218" i="2"/>
  <c r="D217" i="2"/>
  <c r="W217" i="2" s="1"/>
  <c r="K218" i="2"/>
  <c r="M218" i="2"/>
  <c r="C218" i="2"/>
  <c r="AA218" i="2" s="1"/>
  <c r="E219" i="2"/>
  <c r="B220" i="2"/>
  <c r="F219" i="2"/>
  <c r="AB218" i="2" l="1"/>
  <c r="AB477" i="2" s="1"/>
  <c r="AC218" i="2"/>
  <c r="Z219" i="2"/>
  <c r="W154" i="2"/>
  <c r="V217" i="2"/>
  <c r="S217" i="2"/>
  <c r="S476" i="2" s="1"/>
  <c r="P476" i="2"/>
  <c r="T216" i="2"/>
  <c r="T475" i="2" s="1"/>
  <c r="Q217" i="2"/>
  <c r="Q476" i="2" s="1"/>
  <c r="R217" i="2"/>
  <c r="R476" i="2" s="1"/>
  <c r="E478" i="2"/>
  <c r="C477" i="2"/>
  <c r="D476" i="2"/>
  <c r="O218" i="2"/>
  <c r="K477" i="2"/>
  <c r="N219" i="2"/>
  <c r="H478" i="2"/>
  <c r="P218" i="2"/>
  <c r="M477" i="2"/>
  <c r="L219" i="2"/>
  <c r="D218" i="2"/>
  <c r="W218" i="2" s="1"/>
  <c r="M219" i="2"/>
  <c r="K219" i="2"/>
  <c r="K478" i="2" s="1"/>
  <c r="C219" i="2"/>
  <c r="B221" i="2"/>
  <c r="E220" i="2"/>
  <c r="F220" i="2"/>
  <c r="AA219" i="2" l="1"/>
  <c r="AC219" i="2" s="1"/>
  <c r="Z220" i="2"/>
  <c r="W155" i="2"/>
  <c r="V218" i="2"/>
  <c r="R218" i="2"/>
  <c r="R477" i="2" s="1"/>
  <c r="O477" i="2"/>
  <c r="S218" i="2"/>
  <c r="S477" i="2" s="1"/>
  <c r="P477" i="2"/>
  <c r="T217" i="2"/>
  <c r="T476" i="2" s="1"/>
  <c r="H479" i="2"/>
  <c r="D477" i="2"/>
  <c r="Q218" i="2"/>
  <c r="C478" i="2"/>
  <c r="L220" i="2"/>
  <c r="E479" i="2"/>
  <c r="P219" i="2"/>
  <c r="M478" i="2"/>
  <c r="O219" i="2"/>
  <c r="N220" i="2"/>
  <c r="K220" i="2"/>
  <c r="D219" i="2"/>
  <c r="W219" i="2" s="1"/>
  <c r="M220" i="2"/>
  <c r="C220" i="2"/>
  <c r="F221" i="2"/>
  <c r="E221" i="2"/>
  <c r="B222" i="2"/>
  <c r="AA220" i="2" l="1"/>
  <c r="AC220" i="2" s="1"/>
  <c r="AB219" i="2"/>
  <c r="AB478" i="2" s="1"/>
  <c r="Z221" i="2"/>
  <c r="W156" i="2"/>
  <c r="V219" i="2"/>
  <c r="R219" i="2"/>
  <c r="R478" i="2" s="1"/>
  <c r="O478" i="2"/>
  <c r="S219" i="2"/>
  <c r="S478" i="2" s="1"/>
  <c r="P478" i="2"/>
  <c r="E480" i="2"/>
  <c r="H480" i="2"/>
  <c r="Q219" i="2"/>
  <c r="Q478" i="2" s="1"/>
  <c r="D478" i="2"/>
  <c r="Q477" i="2"/>
  <c r="T218" i="2"/>
  <c r="T477" i="2" s="1"/>
  <c r="C479" i="2"/>
  <c r="O220" i="2"/>
  <c r="O479" i="2" s="1"/>
  <c r="K479" i="2"/>
  <c r="P220" i="2"/>
  <c r="M479" i="2"/>
  <c r="N221" i="2"/>
  <c r="L221" i="2"/>
  <c r="K221" i="2"/>
  <c r="M221" i="2"/>
  <c r="D220" i="2"/>
  <c r="W220" i="2" s="1"/>
  <c r="C221" i="2"/>
  <c r="F222" i="2"/>
  <c r="E222" i="2"/>
  <c r="B223" i="2"/>
  <c r="AA221" i="2" l="1"/>
  <c r="AC221" i="2" s="1"/>
  <c r="AB220" i="2"/>
  <c r="AB479" i="2" s="1"/>
  <c r="Z222" i="2"/>
  <c r="W157" i="2"/>
  <c r="V220" i="2"/>
  <c r="S220" i="2"/>
  <c r="S479" i="2" s="1"/>
  <c r="P479" i="2"/>
  <c r="Q220" i="2"/>
  <c r="Q479" i="2" s="1"/>
  <c r="R220" i="2"/>
  <c r="R479" i="2" s="1"/>
  <c r="E481" i="2"/>
  <c r="T219" i="2"/>
  <c r="T478" i="2" s="1"/>
  <c r="C480" i="2"/>
  <c r="D479" i="2"/>
  <c r="N222" i="2"/>
  <c r="H481" i="2"/>
  <c r="O221" i="2"/>
  <c r="O480" i="2" s="1"/>
  <c r="K480" i="2"/>
  <c r="P221" i="2"/>
  <c r="M480" i="2"/>
  <c r="D221" i="2"/>
  <c r="W221" i="2" s="1"/>
  <c r="K222" i="2"/>
  <c r="K481" i="2" s="1"/>
  <c r="L222" i="2"/>
  <c r="M222" i="2"/>
  <c r="C222" i="2"/>
  <c r="B224" i="2"/>
  <c r="F223" i="2"/>
  <c r="E223" i="2"/>
  <c r="AB221" i="2" l="1"/>
  <c r="AB480" i="2" s="1"/>
  <c r="AA222" i="2"/>
  <c r="AC222" i="2" s="1"/>
  <c r="Z223" i="2"/>
  <c r="V221" i="2"/>
  <c r="W158" i="2"/>
  <c r="T220" i="2"/>
  <c r="T479" i="2" s="1"/>
  <c r="S221" i="2"/>
  <c r="S480" i="2" s="1"/>
  <c r="P480" i="2"/>
  <c r="Q221" i="2"/>
  <c r="Q480" i="2" s="1"/>
  <c r="R221" i="2"/>
  <c r="R480" i="2" s="1"/>
  <c r="D480" i="2"/>
  <c r="C481" i="2"/>
  <c r="N223" i="2"/>
  <c r="H482" i="2"/>
  <c r="P222" i="2"/>
  <c r="M481" i="2"/>
  <c r="L223" i="2"/>
  <c r="E482" i="2"/>
  <c r="O222" i="2"/>
  <c r="D222" i="2"/>
  <c r="W222" i="2" s="1"/>
  <c r="K223" i="2"/>
  <c r="M223" i="2"/>
  <c r="C223" i="2"/>
  <c r="AA223" i="2" s="1"/>
  <c r="E224" i="2"/>
  <c r="B225" i="2"/>
  <c r="F224" i="2"/>
  <c r="AB222" i="2" l="1"/>
  <c r="AB481" i="2" s="1"/>
  <c r="AC223" i="2"/>
  <c r="AB223" i="2"/>
  <c r="AB482" i="2" s="1"/>
  <c r="Z224" i="2"/>
  <c r="W159" i="2"/>
  <c r="V222" i="2"/>
  <c r="R222" i="2"/>
  <c r="R481" i="2" s="1"/>
  <c r="O481" i="2"/>
  <c r="S222" i="2"/>
  <c r="S481" i="2" s="1"/>
  <c r="P481" i="2"/>
  <c r="T221" i="2"/>
  <c r="T480" i="2" s="1"/>
  <c r="H483" i="2"/>
  <c r="E483" i="2"/>
  <c r="D481" i="2"/>
  <c r="C482" i="2"/>
  <c r="P223" i="2"/>
  <c r="P482" i="2" s="1"/>
  <c r="M482" i="2"/>
  <c r="O223" i="2"/>
  <c r="K482" i="2"/>
  <c r="Q222" i="2"/>
  <c r="N224" i="2"/>
  <c r="L224" i="2"/>
  <c r="D223" i="2"/>
  <c r="W223" i="2" s="1"/>
  <c r="K224" i="2"/>
  <c r="M224" i="2"/>
  <c r="M483" i="2" s="1"/>
  <c r="C224" i="2"/>
  <c r="F225" i="2"/>
  <c r="E225" i="2"/>
  <c r="B226" i="2"/>
  <c r="AA224" i="2" l="1"/>
  <c r="AB224" i="2" s="1"/>
  <c r="AB483" i="2" s="1"/>
  <c r="Z225" i="2"/>
  <c r="W160" i="2"/>
  <c r="V223" i="2"/>
  <c r="R223" i="2"/>
  <c r="R482" i="2" s="1"/>
  <c r="O482" i="2"/>
  <c r="H484" i="2"/>
  <c r="Q223" i="2"/>
  <c r="T223" i="2" s="1"/>
  <c r="T482" i="2" s="1"/>
  <c r="S223" i="2"/>
  <c r="S482" i="2" s="1"/>
  <c r="Q481" i="2"/>
  <c r="T222" i="2"/>
  <c r="T481" i="2" s="1"/>
  <c r="C483" i="2"/>
  <c r="D482" i="2"/>
  <c r="L225" i="2"/>
  <c r="E484" i="2"/>
  <c r="O224" i="2"/>
  <c r="K483" i="2"/>
  <c r="P224" i="2"/>
  <c r="N225" i="2"/>
  <c r="M225" i="2"/>
  <c r="M484" i="2" s="1"/>
  <c r="D224" i="2"/>
  <c r="W224" i="2" s="1"/>
  <c r="C225" i="2"/>
  <c r="K225" i="2"/>
  <c r="B227" i="2"/>
  <c r="F226" i="2"/>
  <c r="E226" i="2"/>
  <c r="AA225" i="2" l="1"/>
  <c r="AB225" i="2" s="1"/>
  <c r="AB484" i="2" s="1"/>
  <c r="AC224" i="2"/>
  <c r="Z226" i="2"/>
  <c r="V224" i="2"/>
  <c r="W161" i="2"/>
  <c r="R224" i="2"/>
  <c r="R483" i="2" s="1"/>
  <c r="O483" i="2"/>
  <c r="S224" i="2"/>
  <c r="S483" i="2" s="1"/>
  <c r="P483" i="2"/>
  <c r="Q482" i="2"/>
  <c r="Q224" i="2"/>
  <c r="C484" i="2"/>
  <c r="D483" i="2"/>
  <c r="N226" i="2"/>
  <c r="H485" i="2"/>
  <c r="L226" i="2"/>
  <c r="E485" i="2"/>
  <c r="O225" i="2"/>
  <c r="K484" i="2"/>
  <c r="P225" i="2"/>
  <c r="D225" i="2"/>
  <c r="W225" i="2" s="1"/>
  <c r="K226" i="2"/>
  <c r="M226" i="2"/>
  <c r="C226" i="2"/>
  <c r="E227" i="2"/>
  <c r="F227" i="2"/>
  <c r="B228" i="2"/>
  <c r="AC225" i="2" l="1"/>
  <c r="AA226" i="2"/>
  <c r="AC226" i="2" s="1"/>
  <c r="Z227" i="2"/>
  <c r="W162" i="2"/>
  <c r="V225" i="2"/>
  <c r="R225" i="2"/>
  <c r="R484" i="2" s="1"/>
  <c r="O484" i="2"/>
  <c r="S225" i="2"/>
  <c r="S484" i="2" s="1"/>
  <c r="P484" i="2"/>
  <c r="E486" i="2"/>
  <c r="D484" i="2"/>
  <c r="Q225" i="2"/>
  <c r="C485" i="2"/>
  <c r="Q483" i="2"/>
  <c r="T224" i="2"/>
  <c r="T483" i="2" s="1"/>
  <c r="P226" i="2"/>
  <c r="M485" i="2"/>
  <c r="O226" i="2"/>
  <c r="O485" i="2" s="1"/>
  <c r="K485" i="2"/>
  <c r="N227" i="2"/>
  <c r="H486" i="2"/>
  <c r="L227" i="2"/>
  <c r="D226" i="2"/>
  <c r="W226" i="2" s="1"/>
  <c r="M227" i="2"/>
  <c r="K227" i="2"/>
  <c r="C227" i="2"/>
  <c r="B229" i="2"/>
  <c r="F228" i="2"/>
  <c r="E228" i="2"/>
  <c r="AB226" i="2" l="1"/>
  <c r="AB485" i="2" s="1"/>
  <c r="AA227" i="2"/>
  <c r="AC227" i="2" s="1"/>
  <c r="Z228" i="2"/>
  <c r="W163" i="2"/>
  <c r="V226" i="2"/>
  <c r="S226" i="2"/>
  <c r="S485" i="2" s="1"/>
  <c r="P485" i="2"/>
  <c r="Q226" i="2"/>
  <c r="Q485" i="2" s="1"/>
  <c r="R226" i="2"/>
  <c r="R485" i="2" s="1"/>
  <c r="E487" i="2"/>
  <c r="H487" i="2"/>
  <c r="Q484" i="2"/>
  <c r="T225" i="2"/>
  <c r="T484" i="2" s="1"/>
  <c r="D485" i="2"/>
  <c r="C486" i="2"/>
  <c r="O227" i="2"/>
  <c r="O486" i="2" s="1"/>
  <c r="K486" i="2"/>
  <c r="P227" i="2"/>
  <c r="M486" i="2"/>
  <c r="N228" i="2"/>
  <c r="L228" i="2"/>
  <c r="K228" i="2"/>
  <c r="M228" i="2"/>
  <c r="D227" i="2"/>
  <c r="W227" i="2" s="1"/>
  <c r="C228" i="2"/>
  <c r="E229" i="2"/>
  <c r="B230" i="2"/>
  <c r="F229" i="2"/>
  <c r="AA228" i="2" l="1"/>
  <c r="AC228" i="2" s="1"/>
  <c r="AB227" i="2"/>
  <c r="AB486" i="2" s="1"/>
  <c r="Z229" i="2"/>
  <c r="W164" i="2"/>
  <c r="V227" i="2"/>
  <c r="S227" i="2"/>
  <c r="S486" i="2" s="1"/>
  <c r="P486" i="2"/>
  <c r="T226" i="2"/>
  <c r="T485" i="2" s="1"/>
  <c r="E488" i="2"/>
  <c r="Q227" i="2"/>
  <c r="Q486" i="2" s="1"/>
  <c r="R227" i="2"/>
  <c r="R486" i="2" s="1"/>
  <c r="D486" i="2"/>
  <c r="C487" i="2"/>
  <c r="O228" i="2"/>
  <c r="K487" i="2"/>
  <c r="N229" i="2"/>
  <c r="H488" i="2"/>
  <c r="P228" i="2"/>
  <c r="M487" i="2"/>
  <c r="L229" i="2"/>
  <c r="D228" i="2"/>
  <c r="W228" i="2" s="1"/>
  <c r="M229" i="2"/>
  <c r="K229" i="2"/>
  <c r="C229" i="2"/>
  <c r="F230" i="2"/>
  <c r="B231" i="2"/>
  <c r="E230" i="2"/>
  <c r="AB228" i="2" l="1"/>
  <c r="AB487" i="2" s="1"/>
  <c r="AA229" i="2"/>
  <c r="AC229" i="2" s="1"/>
  <c r="Z230" i="2"/>
  <c r="W165" i="2"/>
  <c r="V228" i="2"/>
  <c r="R228" i="2"/>
  <c r="R487" i="2" s="1"/>
  <c r="O487" i="2"/>
  <c r="S228" i="2"/>
  <c r="S487" i="2" s="1"/>
  <c r="P487" i="2"/>
  <c r="T227" i="2"/>
  <c r="T486" i="2" s="1"/>
  <c r="E489" i="2"/>
  <c r="H489" i="2"/>
  <c r="C488" i="2"/>
  <c r="Q228" i="2"/>
  <c r="D487" i="2"/>
  <c r="O229" i="2"/>
  <c r="K488" i="2"/>
  <c r="P229" i="2"/>
  <c r="M488" i="2"/>
  <c r="L230" i="2"/>
  <c r="N230" i="2"/>
  <c r="D229" i="2"/>
  <c r="W229" i="2" s="1"/>
  <c r="C230" i="2"/>
  <c r="AA230" i="2" s="1"/>
  <c r="K230" i="2"/>
  <c r="M230" i="2"/>
  <c r="M489" i="2" s="1"/>
  <c r="B232" i="2"/>
  <c r="F231" i="2"/>
  <c r="E231" i="2"/>
  <c r="AB229" i="2" l="1"/>
  <c r="AB488" i="2" s="1"/>
  <c r="AC230" i="2"/>
  <c r="AB230" i="2"/>
  <c r="AB489" i="2" s="1"/>
  <c r="Z231" i="2"/>
  <c r="W166" i="2"/>
  <c r="V229" i="2"/>
  <c r="R229" i="2"/>
  <c r="R488" i="2" s="1"/>
  <c r="O488" i="2"/>
  <c r="S229" i="2"/>
  <c r="S488" i="2" s="1"/>
  <c r="P488" i="2"/>
  <c r="H490" i="2"/>
  <c r="E490" i="2"/>
  <c r="C489" i="2"/>
  <c r="Q487" i="2"/>
  <c r="T228" i="2"/>
  <c r="T487" i="2" s="1"/>
  <c r="D488" i="2"/>
  <c r="Q229" i="2"/>
  <c r="O230" i="2"/>
  <c r="K489" i="2"/>
  <c r="P230" i="2"/>
  <c r="L231" i="2"/>
  <c r="N231" i="2"/>
  <c r="M231" i="2"/>
  <c r="K231" i="2"/>
  <c r="K490" i="2" s="1"/>
  <c r="D230" i="2"/>
  <c r="W230" i="2" s="1"/>
  <c r="C231" i="2"/>
  <c r="B233" i="2"/>
  <c r="F232" i="2"/>
  <c r="E232" i="2"/>
  <c r="AA231" i="2" l="1"/>
  <c r="AC231" i="2" s="1"/>
  <c r="Z232" i="2"/>
  <c r="W167" i="2"/>
  <c r="V230" i="2"/>
  <c r="R230" i="2"/>
  <c r="R489" i="2" s="1"/>
  <c r="O489" i="2"/>
  <c r="S230" i="2"/>
  <c r="S489" i="2" s="1"/>
  <c r="P489" i="2"/>
  <c r="H491" i="2"/>
  <c r="Q230" i="2"/>
  <c r="D489" i="2"/>
  <c r="C490" i="2"/>
  <c r="Q488" i="2"/>
  <c r="T229" i="2"/>
  <c r="T488" i="2" s="1"/>
  <c r="P231" i="2"/>
  <c r="M490" i="2"/>
  <c r="L232" i="2"/>
  <c r="E491" i="2"/>
  <c r="O231" i="2"/>
  <c r="N232" i="2"/>
  <c r="D231" i="2"/>
  <c r="W231" i="2" s="1"/>
  <c r="M232" i="2"/>
  <c r="K232" i="2"/>
  <c r="C232" i="2"/>
  <c r="F233" i="2"/>
  <c r="E233" i="2"/>
  <c r="B234" i="2"/>
  <c r="AB231" i="2" l="1"/>
  <c r="AB490" i="2" s="1"/>
  <c r="AA232" i="2"/>
  <c r="AC232" i="2" s="1"/>
  <c r="Z233" i="2"/>
  <c r="W168" i="2"/>
  <c r="V231" i="2"/>
  <c r="R231" i="2"/>
  <c r="R490" i="2" s="1"/>
  <c r="O490" i="2"/>
  <c r="S231" i="2"/>
  <c r="S490" i="2" s="1"/>
  <c r="P490" i="2"/>
  <c r="E492" i="2"/>
  <c r="H492" i="2"/>
  <c r="Q231" i="2"/>
  <c r="Q490" i="2" s="1"/>
  <c r="D490" i="2"/>
  <c r="C491" i="2"/>
  <c r="Q489" i="2"/>
  <c r="T230" i="2"/>
  <c r="T489" i="2" s="1"/>
  <c r="P232" i="2"/>
  <c r="M491" i="2"/>
  <c r="O232" i="2"/>
  <c r="O491" i="2" s="1"/>
  <c r="K491" i="2"/>
  <c r="L233" i="2"/>
  <c r="N233" i="2"/>
  <c r="D232" i="2"/>
  <c r="W232" i="2" s="1"/>
  <c r="M233" i="2"/>
  <c r="K233" i="2"/>
  <c r="C233" i="2"/>
  <c r="F234" i="2"/>
  <c r="E234" i="2"/>
  <c r="B235" i="2"/>
  <c r="AB232" i="2" l="1"/>
  <c r="AB491" i="2" s="1"/>
  <c r="AA233" i="2"/>
  <c r="AB233" i="2" s="1"/>
  <c r="AB492" i="2" s="1"/>
  <c r="Z234" i="2"/>
  <c r="W169" i="2"/>
  <c r="V232" i="2"/>
  <c r="S232" i="2"/>
  <c r="S491" i="2" s="1"/>
  <c r="P491" i="2"/>
  <c r="Q232" i="2"/>
  <c r="T232" i="2" s="1"/>
  <c r="T491" i="2" s="1"/>
  <c r="R232" i="2"/>
  <c r="R491" i="2" s="1"/>
  <c r="T231" i="2"/>
  <c r="T490" i="2" s="1"/>
  <c r="H493" i="2"/>
  <c r="C492" i="2"/>
  <c r="D491" i="2"/>
  <c r="L234" i="2"/>
  <c r="E493" i="2"/>
  <c r="O233" i="2"/>
  <c r="K492" i="2"/>
  <c r="P233" i="2"/>
  <c r="M492" i="2"/>
  <c r="N234" i="2"/>
  <c r="K234" i="2"/>
  <c r="D233" i="2"/>
  <c r="W233" i="2" s="1"/>
  <c r="M234" i="2"/>
  <c r="M493" i="2" s="1"/>
  <c r="C234" i="2"/>
  <c r="E235" i="2"/>
  <c r="B236" i="2"/>
  <c r="F235" i="2"/>
  <c r="AA234" i="2" l="1"/>
  <c r="AB234" i="2" s="1"/>
  <c r="AB493" i="2" s="1"/>
  <c r="AC233" i="2"/>
  <c r="Z235" i="2"/>
  <c r="W170" i="2"/>
  <c r="Q491" i="2"/>
  <c r="V233" i="2"/>
  <c r="R233" i="2"/>
  <c r="R492" i="2" s="1"/>
  <c r="O492" i="2"/>
  <c r="S233" i="2"/>
  <c r="S492" i="2" s="1"/>
  <c r="P492" i="2"/>
  <c r="E494" i="2"/>
  <c r="H494" i="2"/>
  <c r="C493" i="2"/>
  <c r="D492" i="2"/>
  <c r="O234" i="2"/>
  <c r="K493" i="2"/>
  <c r="N235" i="2"/>
  <c r="L235" i="2"/>
  <c r="P234" i="2"/>
  <c r="Q233" i="2"/>
  <c r="D234" i="2"/>
  <c r="W234" i="2" s="1"/>
  <c r="M235" i="2"/>
  <c r="K235" i="2"/>
  <c r="K494" i="2" s="1"/>
  <c r="C235" i="2"/>
  <c r="F236" i="2"/>
  <c r="E236" i="2"/>
  <c r="B237" i="2"/>
  <c r="AC234" i="2" l="1"/>
  <c r="AA235" i="2"/>
  <c r="AC235" i="2" s="1"/>
  <c r="Z236" i="2"/>
  <c r="W171" i="2"/>
  <c r="V234" i="2"/>
  <c r="R234" i="2"/>
  <c r="R493" i="2" s="1"/>
  <c r="O493" i="2"/>
  <c r="S234" i="2"/>
  <c r="S493" i="2" s="1"/>
  <c r="P493" i="2"/>
  <c r="H495" i="2"/>
  <c r="E495" i="2"/>
  <c r="Q234" i="2"/>
  <c r="D493" i="2"/>
  <c r="Q492" i="2"/>
  <c r="T233" i="2"/>
  <c r="T492" i="2" s="1"/>
  <c r="C494" i="2"/>
  <c r="P235" i="2"/>
  <c r="M494" i="2"/>
  <c r="O235" i="2"/>
  <c r="L236" i="2"/>
  <c r="N236" i="2"/>
  <c r="K236" i="2"/>
  <c r="D235" i="2"/>
  <c r="W235" i="2" s="1"/>
  <c r="M236" i="2"/>
  <c r="C236" i="2"/>
  <c r="AA236" i="2" s="1"/>
  <c r="B238" i="2"/>
  <c r="F237" i="2"/>
  <c r="E237" i="2"/>
  <c r="AB235" i="2" l="1"/>
  <c r="AB494" i="2" s="1"/>
  <c r="AC236" i="2"/>
  <c r="AB236" i="2"/>
  <c r="AB495" i="2" s="1"/>
  <c r="Z237" i="2"/>
  <c r="W172" i="2"/>
  <c r="V235" i="2"/>
  <c r="R235" i="2"/>
  <c r="R494" i="2" s="1"/>
  <c r="O494" i="2"/>
  <c r="S235" i="2"/>
  <c r="S494" i="2" s="1"/>
  <c r="P494" i="2"/>
  <c r="Q235" i="2"/>
  <c r="C495" i="2"/>
  <c r="D494" i="2"/>
  <c r="Q493" i="2"/>
  <c r="T234" i="2"/>
  <c r="T493" i="2" s="1"/>
  <c r="P236" i="2"/>
  <c r="M495" i="2"/>
  <c r="N237" i="2"/>
  <c r="H496" i="2"/>
  <c r="O236" i="2"/>
  <c r="O495" i="2" s="1"/>
  <c r="K495" i="2"/>
  <c r="L237" i="2"/>
  <c r="E496" i="2"/>
  <c r="M237" i="2"/>
  <c r="D236" i="2"/>
  <c r="W236" i="2" s="1"/>
  <c r="K237" i="2"/>
  <c r="C237" i="2"/>
  <c r="F238" i="2"/>
  <c r="E238" i="2"/>
  <c r="B239" i="2"/>
  <c r="AA237" i="2" l="1"/>
  <c r="AC237" i="2" s="1"/>
  <c r="Z238" i="2"/>
  <c r="V236" i="2"/>
  <c r="W173" i="2"/>
  <c r="S236" i="2"/>
  <c r="S495" i="2" s="1"/>
  <c r="P495" i="2"/>
  <c r="E497" i="2"/>
  <c r="Q236" i="2"/>
  <c r="Q495" i="2" s="1"/>
  <c r="R236" i="2"/>
  <c r="R495" i="2" s="1"/>
  <c r="H497" i="2"/>
  <c r="C496" i="2"/>
  <c r="D495" i="2"/>
  <c r="Q494" i="2"/>
  <c r="T235" i="2"/>
  <c r="T494" i="2" s="1"/>
  <c r="P237" i="2"/>
  <c r="M496" i="2"/>
  <c r="O237" i="2"/>
  <c r="K496" i="2"/>
  <c r="L238" i="2"/>
  <c r="D237" i="2"/>
  <c r="W237" i="2" s="1"/>
  <c r="N238" i="2"/>
  <c r="K238" i="2"/>
  <c r="M238" i="2"/>
  <c r="C238" i="2"/>
  <c r="B240" i="2"/>
  <c r="E239" i="2"/>
  <c r="F239" i="2"/>
  <c r="AA238" i="2" l="1"/>
  <c r="AC238" i="2" s="1"/>
  <c r="AB237" i="2"/>
  <c r="AB496" i="2" s="1"/>
  <c r="Z239" i="2"/>
  <c r="W174" i="2"/>
  <c r="V237" i="2"/>
  <c r="R237" i="2"/>
  <c r="R496" i="2" s="1"/>
  <c r="O496" i="2"/>
  <c r="S237" i="2"/>
  <c r="S496" i="2" s="1"/>
  <c r="P496" i="2"/>
  <c r="H498" i="2"/>
  <c r="E498" i="2"/>
  <c r="T236" i="2"/>
  <c r="T495" i="2" s="1"/>
  <c r="D496" i="2"/>
  <c r="Q237" i="2"/>
  <c r="C497" i="2"/>
  <c r="P238" i="2"/>
  <c r="M497" i="2"/>
  <c r="O238" i="2"/>
  <c r="K497" i="2"/>
  <c r="N239" i="2"/>
  <c r="D238" i="2"/>
  <c r="W238" i="2" s="1"/>
  <c r="L239" i="2"/>
  <c r="M239" i="2"/>
  <c r="K239" i="2"/>
  <c r="K498" i="2" s="1"/>
  <c r="C239" i="2"/>
  <c r="E240" i="2"/>
  <c r="B241" i="2"/>
  <c r="F240" i="2"/>
  <c r="AB238" i="2" l="1"/>
  <c r="AB497" i="2" s="1"/>
  <c r="AA239" i="2"/>
  <c r="AC239" i="2" s="1"/>
  <c r="Z240" i="2"/>
  <c r="V238" i="2"/>
  <c r="W175" i="2"/>
  <c r="R238" i="2"/>
  <c r="R497" i="2" s="1"/>
  <c r="O497" i="2"/>
  <c r="S238" i="2"/>
  <c r="S497" i="2" s="1"/>
  <c r="P497" i="2"/>
  <c r="E499" i="2"/>
  <c r="H499" i="2"/>
  <c r="Q238" i="2"/>
  <c r="T238" i="2" s="1"/>
  <c r="T497" i="2" s="1"/>
  <c r="C498" i="2"/>
  <c r="D497" i="2"/>
  <c r="Q496" i="2"/>
  <c r="T237" i="2"/>
  <c r="T496" i="2" s="1"/>
  <c r="P239" i="2"/>
  <c r="M498" i="2"/>
  <c r="O239" i="2"/>
  <c r="O498" i="2" s="1"/>
  <c r="L240" i="2"/>
  <c r="N240" i="2"/>
  <c r="D239" i="2"/>
  <c r="W239" i="2" s="1"/>
  <c r="K240" i="2"/>
  <c r="M240" i="2"/>
  <c r="M499" i="2" s="1"/>
  <c r="C240" i="2"/>
  <c r="AA240" i="2" s="1"/>
  <c r="B242" i="2"/>
  <c r="F241" i="2"/>
  <c r="E241" i="2"/>
  <c r="AB239" i="2" l="1"/>
  <c r="AB498" i="2" s="1"/>
  <c r="AB240" i="2"/>
  <c r="AB499" i="2" s="1"/>
  <c r="AC240" i="2"/>
  <c r="Z241" i="2"/>
  <c r="W176" i="2"/>
  <c r="V239" i="2"/>
  <c r="S239" i="2"/>
  <c r="S498" i="2" s="1"/>
  <c r="P498" i="2"/>
  <c r="Q497" i="2"/>
  <c r="H500" i="2"/>
  <c r="E500" i="2"/>
  <c r="Q239" i="2"/>
  <c r="Q498" i="2" s="1"/>
  <c r="R239" i="2"/>
  <c r="R498" i="2" s="1"/>
  <c r="C499" i="2"/>
  <c r="D498" i="2"/>
  <c r="O240" i="2"/>
  <c r="K499" i="2"/>
  <c r="P240" i="2"/>
  <c r="N241" i="2"/>
  <c r="L241" i="2"/>
  <c r="D240" i="2"/>
  <c r="W240" i="2" s="1"/>
  <c r="C241" i="2"/>
  <c r="K241" i="2"/>
  <c r="K500" i="2" s="1"/>
  <c r="M241" i="2"/>
  <c r="B243" i="2"/>
  <c r="F242" i="2"/>
  <c r="E242" i="2"/>
  <c r="AA241" i="2" l="1"/>
  <c r="AB241" i="2" s="1"/>
  <c r="AB500" i="2" s="1"/>
  <c r="Z242" i="2"/>
  <c r="V240" i="2"/>
  <c r="W177" i="2"/>
  <c r="R240" i="2"/>
  <c r="R499" i="2" s="1"/>
  <c r="O499" i="2"/>
  <c r="S240" i="2"/>
  <c r="S499" i="2" s="1"/>
  <c r="P499" i="2"/>
  <c r="T239" i="2"/>
  <c r="T498" i="2" s="1"/>
  <c r="H501" i="2"/>
  <c r="E501" i="2"/>
  <c r="C500" i="2"/>
  <c r="D499" i="2"/>
  <c r="Q240" i="2"/>
  <c r="P241" i="2"/>
  <c r="M500" i="2"/>
  <c r="L242" i="2"/>
  <c r="O241" i="2"/>
  <c r="N242" i="2"/>
  <c r="M242" i="2"/>
  <c r="D241" i="2"/>
  <c r="W241" i="2" s="1"/>
  <c r="C242" i="2"/>
  <c r="K242" i="2"/>
  <c r="K501" i="2" s="1"/>
  <c r="E243" i="2"/>
  <c r="F243" i="2"/>
  <c r="B244" i="2"/>
  <c r="AA242" i="2" l="1"/>
  <c r="AC242" i="2" s="1"/>
  <c r="AC241" i="2"/>
  <c r="Z243" i="2"/>
  <c r="W178" i="2"/>
  <c r="V241" i="2"/>
  <c r="R241" i="2"/>
  <c r="R500" i="2" s="1"/>
  <c r="O500" i="2"/>
  <c r="S241" i="2"/>
  <c r="S500" i="2" s="1"/>
  <c r="P500" i="2"/>
  <c r="H502" i="2"/>
  <c r="E502" i="2"/>
  <c r="C501" i="2"/>
  <c r="Q499" i="2"/>
  <c r="T240" i="2"/>
  <c r="T499" i="2" s="1"/>
  <c r="D500" i="2"/>
  <c r="Q241" i="2"/>
  <c r="P242" i="2"/>
  <c r="M501" i="2"/>
  <c r="O242" i="2"/>
  <c r="N243" i="2"/>
  <c r="L243" i="2"/>
  <c r="D242" i="2"/>
  <c r="W242" i="2" s="1"/>
  <c r="M243" i="2"/>
  <c r="K243" i="2"/>
  <c r="K502" i="2" s="1"/>
  <c r="C243" i="2"/>
  <c r="AA243" i="2" s="1"/>
  <c r="E244" i="2"/>
  <c r="F244" i="2"/>
  <c r="B245" i="2"/>
  <c r="AB242" i="2" l="1"/>
  <c r="AB501" i="2" s="1"/>
  <c r="AC243" i="2"/>
  <c r="AB243" i="2"/>
  <c r="AB502" i="2" s="1"/>
  <c r="Z244" i="2"/>
  <c r="V242" i="2"/>
  <c r="W179" i="2"/>
  <c r="R242" i="2"/>
  <c r="R501" i="2" s="1"/>
  <c r="O501" i="2"/>
  <c r="S242" i="2"/>
  <c r="S501" i="2" s="1"/>
  <c r="P501" i="2"/>
  <c r="E503" i="2"/>
  <c r="H503" i="2"/>
  <c r="D501" i="2"/>
  <c r="Q242" i="2"/>
  <c r="C502" i="2"/>
  <c r="Q500" i="2"/>
  <c r="T241" i="2"/>
  <c r="T500" i="2" s="1"/>
  <c r="P243" i="2"/>
  <c r="M502" i="2"/>
  <c r="N244" i="2"/>
  <c r="O243" i="2"/>
  <c r="L244" i="2"/>
  <c r="D243" i="2"/>
  <c r="W243" i="2" s="1"/>
  <c r="M244" i="2"/>
  <c r="K244" i="2"/>
  <c r="C244" i="2"/>
  <c r="F245" i="2"/>
  <c r="B246" i="2"/>
  <c r="E245" i="2"/>
  <c r="AA244" i="2" l="1"/>
  <c r="AC244" i="2" s="1"/>
  <c r="Z245" i="2"/>
  <c r="W180" i="2"/>
  <c r="V243" i="2"/>
  <c r="R243" i="2"/>
  <c r="R502" i="2" s="1"/>
  <c r="O502" i="2"/>
  <c r="S243" i="2"/>
  <c r="S502" i="2" s="1"/>
  <c r="P502" i="2"/>
  <c r="H504" i="2"/>
  <c r="E504" i="2"/>
  <c r="D502" i="2"/>
  <c r="Q243" i="2"/>
  <c r="C503" i="2"/>
  <c r="Q501" i="2"/>
  <c r="T242" i="2"/>
  <c r="T501" i="2" s="1"/>
  <c r="O244" i="2"/>
  <c r="K503" i="2"/>
  <c r="P244" i="2"/>
  <c r="P503" i="2" s="1"/>
  <c r="M503" i="2"/>
  <c r="N245" i="2"/>
  <c r="L245" i="2"/>
  <c r="D244" i="2"/>
  <c r="W244" i="2" s="1"/>
  <c r="C245" i="2"/>
  <c r="K245" i="2"/>
  <c r="M245" i="2"/>
  <c r="M504" i="2" s="1"/>
  <c r="F246" i="2"/>
  <c r="B247" i="2"/>
  <c r="E246" i="2"/>
  <c r="AA245" i="2" l="1"/>
  <c r="AC245" i="2" s="1"/>
  <c r="AB244" i="2"/>
  <c r="AB503" i="2" s="1"/>
  <c r="Z246" i="2"/>
  <c r="W181" i="2"/>
  <c r="V244" i="2"/>
  <c r="R244" i="2"/>
  <c r="R503" i="2" s="1"/>
  <c r="O503" i="2"/>
  <c r="Q244" i="2"/>
  <c r="Q503" i="2" s="1"/>
  <c r="S244" i="2"/>
  <c r="S503" i="2" s="1"/>
  <c r="E505" i="2"/>
  <c r="C504" i="2"/>
  <c r="Q502" i="2"/>
  <c r="T243" i="2"/>
  <c r="T502" i="2" s="1"/>
  <c r="D503" i="2"/>
  <c r="O245" i="2"/>
  <c r="K504" i="2"/>
  <c r="N246" i="2"/>
  <c r="H505" i="2"/>
  <c r="P245" i="2"/>
  <c r="P504" i="2" s="1"/>
  <c r="L246" i="2"/>
  <c r="M246" i="2"/>
  <c r="C246" i="2"/>
  <c r="AA246" i="2" s="1"/>
  <c r="K246" i="2"/>
  <c r="D245" i="2"/>
  <c r="W245" i="2" s="1"/>
  <c r="B248" i="2"/>
  <c r="F247" i="2"/>
  <c r="E247" i="2"/>
  <c r="AB245" i="2" l="1"/>
  <c r="AB504" i="2" s="1"/>
  <c r="AC246" i="2"/>
  <c r="AB246" i="2"/>
  <c r="AB505" i="2" s="1"/>
  <c r="Z247" i="2"/>
  <c r="W182" i="2"/>
  <c r="V245" i="2"/>
  <c r="R245" i="2"/>
  <c r="R504" i="2" s="1"/>
  <c r="O504" i="2"/>
  <c r="T244" i="2"/>
  <c r="T503" i="2" s="1"/>
  <c r="Q245" i="2"/>
  <c r="Q504" i="2" s="1"/>
  <c r="S245" i="2"/>
  <c r="S504" i="2" s="1"/>
  <c r="E506" i="2"/>
  <c r="D504" i="2"/>
  <c r="C505" i="2"/>
  <c r="N247" i="2"/>
  <c r="H506" i="2"/>
  <c r="P246" i="2"/>
  <c r="M505" i="2"/>
  <c r="O246" i="2"/>
  <c r="K505" i="2"/>
  <c r="L247" i="2"/>
  <c r="D246" i="2"/>
  <c r="W246" i="2" s="1"/>
  <c r="M247" i="2"/>
  <c r="K247" i="2"/>
  <c r="K506" i="2" s="1"/>
  <c r="C247" i="2"/>
  <c r="AA247" i="2" s="1"/>
  <c r="B249" i="2"/>
  <c r="F248" i="2"/>
  <c r="E248" i="2"/>
  <c r="AC247" i="2" l="1"/>
  <c r="AB247" i="2"/>
  <c r="AB506" i="2" s="1"/>
  <c r="Z248" i="2"/>
  <c r="W183" i="2"/>
  <c r="V246" i="2"/>
  <c r="T245" i="2"/>
  <c r="T504" i="2" s="1"/>
  <c r="R246" i="2"/>
  <c r="R505" i="2" s="1"/>
  <c r="O505" i="2"/>
  <c r="S246" i="2"/>
  <c r="S505" i="2" s="1"/>
  <c r="P505" i="2"/>
  <c r="E507" i="2"/>
  <c r="Q246" i="2"/>
  <c r="D505" i="2"/>
  <c r="C506" i="2"/>
  <c r="P247" i="2"/>
  <c r="M506" i="2"/>
  <c r="N248" i="2"/>
  <c r="H507" i="2"/>
  <c r="O247" i="2"/>
  <c r="K248" i="2"/>
  <c r="K507" i="2" s="1"/>
  <c r="L248" i="2"/>
  <c r="D247" i="2"/>
  <c r="W247" i="2" s="1"/>
  <c r="M248" i="2"/>
  <c r="C248" i="2"/>
  <c r="AA248" i="2" s="1"/>
  <c r="E249" i="2"/>
  <c r="F249" i="2"/>
  <c r="B250" i="2"/>
  <c r="AB248" i="2" l="1"/>
  <c r="AB507" i="2" s="1"/>
  <c r="AC248" i="2"/>
  <c r="Z249" i="2"/>
  <c r="V247" i="2"/>
  <c r="W184" i="2"/>
  <c r="R247" i="2"/>
  <c r="R506" i="2" s="1"/>
  <c r="O506" i="2"/>
  <c r="S247" i="2"/>
  <c r="S506" i="2" s="1"/>
  <c r="P506" i="2"/>
  <c r="E508" i="2"/>
  <c r="D506" i="2"/>
  <c r="Q247" i="2"/>
  <c r="C507" i="2"/>
  <c r="Q505" i="2"/>
  <c r="T246" i="2"/>
  <c r="T505" i="2" s="1"/>
  <c r="N249" i="2"/>
  <c r="H508" i="2"/>
  <c r="P248" i="2"/>
  <c r="M507" i="2"/>
  <c r="O248" i="2"/>
  <c r="O507" i="2" s="1"/>
  <c r="L249" i="2"/>
  <c r="D248" i="2"/>
  <c r="W248" i="2" s="1"/>
  <c r="K249" i="2"/>
  <c r="M249" i="2"/>
  <c r="C249" i="2"/>
  <c r="AA249" i="2" s="1"/>
  <c r="B251" i="2"/>
  <c r="F250" i="2"/>
  <c r="E250" i="2"/>
  <c r="Z250" i="2" l="1"/>
  <c r="AB249" i="2"/>
  <c r="AB508" i="2" s="1"/>
  <c r="AC249" i="2"/>
  <c r="W185" i="2"/>
  <c r="V248" i="2"/>
  <c r="S248" i="2"/>
  <c r="S507" i="2" s="1"/>
  <c r="P507" i="2"/>
  <c r="Q248" i="2"/>
  <c r="Q507" i="2" s="1"/>
  <c r="R248" i="2"/>
  <c r="R507" i="2" s="1"/>
  <c r="H509" i="2"/>
  <c r="C508" i="2"/>
  <c r="Q506" i="2"/>
  <c r="T247" i="2"/>
  <c r="T506" i="2" s="1"/>
  <c r="D507" i="2"/>
  <c r="O249" i="2"/>
  <c r="K508" i="2"/>
  <c r="L250" i="2"/>
  <c r="E509" i="2"/>
  <c r="P249" i="2"/>
  <c r="M508" i="2"/>
  <c r="N250" i="2"/>
  <c r="M250" i="2"/>
  <c r="D249" i="2"/>
  <c r="W249" i="2" s="1"/>
  <c r="C250" i="2"/>
  <c r="K250" i="2"/>
  <c r="E251" i="2"/>
  <c r="B252" i="2"/>
  <c r="F251" i="2"/>
  <c r="AA250" i="2" l="1"/>
  <c r="AC250" i="2" s="1"/>
  <c r="Z251" i="2"/>
  <c r="W186" i="2"/>
  <c r="V249" i="2"/>
  <c r="R249" i="2"/>
  <c r="R508" i="2" s="1"/>
  <c r="O508" i="2"/>
  <c r="S249" i="2"/>
  <c r="S508" i="2" s="1"/>
  <c r="P508" i="2"/>
  <c r="T248" i="2"/>
  <c r="T507" i="2" s="1"/>
  <c r="H510" i="2"/>
  <c r="E510" i="2"/>
  <c r="C509" i="2"/>
  <c r="Q249" i="2"/>
  <c r="D508" i="2"/>
  <c r="O250" i="2"/>
  <c r="O509" i="2" s="1"/>
  <c r="K509" i="2"/>
  <c r="P250" i="2"/>
  <c r="M509" i="2"/>
  <c r="L251" i="2"/>
  <c r="N251" i="2"/>
  <c r="D250" i="2"/>
  <c r="W250" i="2" s="1"/>
  <c r="M251" i="2"/>
  <c r="M510" i="2" s="1"/>
  <c r="K251" i="2"/>
  <c r="C251" i="2"/>
  <c r="B253" i="2"/>
  <c r="F252" i="2"/>
  <c r="E252" i="2"/>
  <c r="AA251" i="2" l="1"/>
  <c r="AC251" i="2" s="1"/>
  <c r="AB250" i="2"/>
  <c r="AB509" i="2" s="1"/>
  <c r="Z252" i="2"/>
  <c r="V250" i="2"/>
  <c r="W187" i="2"/>
  <c r="S250" i="2"/>
  <c r="S509" i="2" s="1"/>
  <c r="P509" i="2"/>
  <c r="Q250" i="2"/>
  <c r="Q509" i="2" s="1"/>
  <c r="R250" i="2"/>
  <c r="R509" i="2" s="1"/>
  <c r="H511" i="2"/>
  <c r="Q508" i="2"/>
  <c r="T249" i="2"/>
  <c r="T508" i="2" s="1"/>
  <c r="D509" i="2"/>
  <c r="C510" i="2"/>
  <c r="L252" i="2"/>
  <c r="E511" i="2"/>
  <c r="O251" i="2"/>
  <c r="K510" i="2"/>
  <c r="P251" i="2"/>
  <c r="M252" i="2"/>
  <c r="M511" i="2" s="1"/>
  <c r="N252" i="2"/>
  <c r="D251" i="2"/>
  <c r="W251" i="2" s="1"/>
  <c r="C252" i="2"/>
  <c r="AA252" i="2" s="1"/>
  <c r="K252" i="2"/>
  <c r="F253" i="2"/>
  <c r="E253" i="2"/>
  <c r="B254" i="2"/>
  <c r="AB251" i="2" l="1"/>
  <c r="AB510" i="2" s="1"/>
  <c r="AC252" i="2"/>
  <c r="AB252" i="2"/>
  <c r="AB511" i="2" s="1"/>
  <c r="Z253" i="2"/>
  <c r="W188" i="2"/>
  <c r="V251" i="2"/>
  <c r="R251" i="2"/>
  <c r="R510" i="2" s="1"/>
  <c r="O510" i="2"/>
  <c r="S251" i="2"/>
  <c r="S510" i="2" s="1"/>
  <c r="P510" i="2"/>
  <c r="T250" i="2"/>
  <c r="T509" i="2" s="1"/>
  <c r="H512" i="2"/>
  <c r="E512" i="2"/>
  <c r="Q251" i="2"/>
  <c r="C511" i="2"/>
  <c r="D510" i="2"/>
  <c r="O252" i="2"/>
  <c r="O511" i="2" s="1"/>
  <c r="K511" i="2"/>
  <c r="P252" i="2"/>
  <c r="K253" i="2"/>
  <c r="K512" i="2" s="1"/>
  <c r="L253" i="2"/>
  <c r="D252" i="2"/>
  <c r="W252" i="2" s="1"/>
  <c r="N253" i="2"/>
  <c r="M253" i="2"/>
  <c r="C253" i="2"/>
  <c r="F254" i="2"/>
  <c r="B255" i="2"/>
  <c r="E254" i="2"/>
  <c r="AA253" i="2" l="1"/>
  <c r="AB253" i="2" s="1"/>
  <c r="AB512" i="2" s="1"/>
  <c r="Z254" i="2"/>
  <c r="W189" i="2"/>
  <c r="V252" i="2"/>
  <c r="S252" i="2"/>
  <c r="S511" i="2" s="1"/>
  <c r="P511" i="2"/>
  <c r="Q252" i="2"/>
  <c r="Q511" i="2" s="1"/>
  <c r="R252" i="2"/>
  <c r="R511" i="2" s="1"/>
  <c r="D511" i="2"/>
  <c r="C512" i="2"/>
  <c r="Q510" i="2"/>
  <c r="T251" i="2"/>
  <c r="T510" i="2" s="1"/>
  <c r="L254" i="2"/>
  <c r="E513" i="2"/>
  <c r="N254" i="2"/>
  <c r="H513" i="2"/>
  <c r="P253" i="2"/>
  <c r="M512" i="2"/>
  <c r="O253" i="2"/>
  <c r="D253" i="2"/>
  <c r="W253" i="2" s="1"/>
  <c r="M254" i="2"/>
  <c r="C254" i="2"/>
  <c r="K254" i="2"/>
  <c r="B256" i="2"/>
  <c r="F255" i="2"/>
  <c r="E255" i="2"/>
  <c r="AA254" i="2" l="1"/>
  <c r="AB254" i="2" s="1"/>
  <c r="AB513" i="2" s="1"/>
  <c r="AC253" i="2"/>
  <c r="Z255" i="2"/>
  <c r="W190" i="2"/>
  <c r="V253" i="2"/>
  <c r="R253" i="2"/>
  <c r="R512" i="2" s="1"/>
  <c r="O512" i="2"/>
  <c r="S253" i="2"/>
  <c r="S512" i="2" s="1"/>
  <c r="P512" i="2"/>
  <c r="T252" i="2"/>
  <c r="T511" i="2" s="1"/>
  <c r="E514" i="2"/>
  <c r="H514" i="2"/>
  <c r="D512" i="2"/>
  <c r="C513" i="2"/>
  <c r="O254" i="2"/>
  <c r="K513" i="2"/>
  <c r="P254" i="2"/>
  <c r="M513" i="2"/>
  <c r="L255" i="2"/>
  <c r="N255" i="2"/>
  <c r="Q253" i="2"/>
  <c r="D254" i="2"/>
  <c r="W254" i="2" s="1"/>
  <c r="M255" i="2"/>
  <c r="K255" i="2"/>
  <c r="K514" i="2" s="1"/>
  <c r="C255" i="2"/>
  <c r="F256" i="2"/>
  <c r="E256" i="2"/>
  <c r="B257" i="2"/>
  <c r="AC254" i="2" l="1"/>
  <c r="AA255" i="2"/>
  <c r="AC255" i="2" s="1"/>
  <c r="Z256" i="2"/>
  <c r="W191" i="2"/>
  <c r="V254" i="2"/>
  <c r="R254" i="2"/>
  <c r="R513" i="2" s="1"/>
  <c r="O513" i="2"/>
  <c r="S254" i="2"/>
  <c r="S513" i="2" s="1"/>
  <c r="P513" i="2"/>
  <c r="H515" i="2"/>
  <c r="Q254" i="2"/>
  <c r="D513" i="2"/>
  <c r="Q512" i="2"/>
  <c r="T253" i="2"/>
  <c r="T512" i="2" s="1"/>
  <c r="C514" i="2"/>
  <c r="L256" i="2"/>
  <c r="E515" i="2"/>
  <c r="P255" i="2"/>
  <c r="M514" i="2"/>
  <c r="O255" i="2"/>
  <c r="O514" i="2" s="1"/>
  <c r="N256" i="2"/>
  <c r="K256" i="2"/>
  <c r="D255" i="2"/>
  <c r="W255" i="2" s="1"/>
  <c r="M256" i="2"/>
  <c r="C256" i="2"/>
  <c r="B258" i="2"/>
  <c r="F257" i="2"/>
  <c r="E257" i="2"/>
  <c r="AB255" i="2" l="1"/>
  <c r="AB514" i="2" s="1"/>
  <c r="AA256" i="2"/>
  <c r="AC256" i="2" s="1"/>
  <c r="Z257" i="2"/>
  <c r="W192" i="2"/>
  <c r="V255" i="2"/>
  <c r="S255" i="2"/>
  <c r="S514" i="2" s="1"/>
  <c r="P514" i="2"/>
  <c r="H516" i="2"/>
  <c r="Q255" i="2"/>
  <c r="Q514" i="2" s="1"/>
  <c r="R255" i="2"/>
  <c r="R514" i="2" s="1"/>
  <c r="C515" i="2"/>
  <c r="D514" i="2"/>
  <c r="Q513" i="2"/>
  <c r="T254" i="2"/>
  <c r="T513" i="2" s="1"/>
  <c r="L257" i="2"/>
  <c r="E516" i="2"/>
  <c r="O256" i="2"/>
  <c r="K515" i="2"/>
  <c r="P256" i="2"/>
  <c r="P515" i="2" s="1"/>
  <c r="M515" i="2"/>
  <c r="N257" i="2"/>
  <c r="D256" i="2"/>
  <c r="W256" i="2" s="1"/>
  <c r="C257" i="2"/>
  <c r="AA257" i="2" s="1"/>
  <c r="K257" i="2"/>
  <c r="M257" i="2"/>
  <c r="F258" i="2"/>
  <c r="E258" i="2"/>
  <c r="B259" i="2"/>
  <c r="AB256" i="2" l="1"/>
  <c r="AB515" i="2" s="1"/>
  <c r="AB257" i="2"/>
  <c r="AB516" i="2" s="1"/>
  <c r="AC257" i="2"/>
  <c r="Z258" i="2"/>
  <c r="V256" i="2"/>
  <c r="W193" i="2"/>
  <c r="R256" i="2"/>
  <c r="R515" i="2" s="1"/>
  <c r="O515" i="2"/>
  <c r="H517" i="2"/>
  <c r="E517" i="2"/>
  <c r="T255" i="2"/>
  <c r="T514" i="2" s="1"/>
  <c r="Q256" i="2"/>
  <c r="Q515" i="2" s="1"/>
  <c r="S256" i="2"/>
  <c r="S515" i="2" s="1"/>
  <c r="C516" i="2"/>
  <c r="D515" i="2"/>
  <c r="P257" i="2"/>
  <c r="P516" i="2" s="1"/>
  <c r="M516" i="2"/>
  <c r="O257" i="2"/>
  <c r="K516" i="2"/>
  <c r="K258" i="2"/>
  <c r="K517" i="2" s="1"/>
  <c r="L258" i="2"/>
  <c r="N258" i="2"/>
  <c r="M258" i="2"/>
  <c r="D257" i="2"/>
  <c r="W257" i="2" s="1"/>
  <c r="C258" i="2"/>
  <c r="E259" i="2"/>
  <c r="B260" i="2"/>
  <c r="F259" i="2"/>
  <c r="AA258" i="2" l="1"/>
  <c r="AC258" i="2" s="1"/>
  <c r="Z259" i="2"/>
  <c r="V257" i="2"/>
  <c r="W194" i="2"/>
  <c r="R257" i="2"/>
  <c r="R516" i="2" s="1"/>
  <c r="O516" i="2"/>
  <c r="T256" i="2"/>
  <c r="T515" i="2" s="1"/>
  <c r="E518" i="2"/>
  <c r="Q257" i="2"/>
  <c r="Q516" i="2" s="1"/>
  <c r="S257" i="2"/>
  <c r="S516" i="2" s="1"/>
  <c r="C517" i="2"/>
  <c r="D516" i="2"/>
  <c r="N259" i="2"/>
  <c r="H518" i="2"/>
  <c r="P258" i="2"/>
  <c r="M517" i="2"/>
  <c r="O258" i="2"/>
  <c r="D258" i="2"/>
  <c r="W258" i="2" s="1"/>
  <c r="L259" i="2"/>
  <c r="M259" i="2"/>
  <c r="K259" i="2"/>
  <c r="C259" i="2"/>
  <c r="E260" i="2"/>
  <c r="F260" i="2"/>
  <c r="B261" i="2"/>
  <c r="AA259" i="2" l="1"/>
  <c r="AC259" i="2" s="1"/>
  <c r="AB258" i="2"/>
  <c r="AB517" i="2" s="1"/>
  <c r="Z260" i="2"/>
  <c r="V258" i="2"/>
  <c r="W195" i="2"/>
  <c r="R258" i="2"/>
  <c r="R517" i="2" s="1"/>
  <c r="O517" i="2"/>
  <c r="T257" i="2"/>
  <c r="T516" i="2" s="1"/>
  <c r="S258" i="2"/>
  <c r="S517" i="2" s="1"/>
  <c r="P517" i="2"/>
  <c r="H519" i="2"/>
  <c r="E519" i="2"/>
  <c r="D517" i="2"/>
  <c r="C518" i="2"/>
  <c r="P259" i="2"/>
  <c r="M518" i="2"/>
  <c r="O259" i="2"/>
  <c r="K518" i="2"/>
  <c r="Q258" i="2"/>
  <c r="N260" i="2"/>
  <c r="L260" i="2"/>
  <c r="D259" i="2"/>
  <c r="W259" i="2" s="1"/>
  <c r="M260" i="2"/>
  <c r="K260" i="2"/>
  <c r="C260" i="2"/>
  <c r="B262" i="2"/>
  <c r="E261" i="2"/>
  <c r="F261" i="2"/>
  <c r="AB259" i="2" l="1"/>
  <c r="AB518" i="2" s="1"/>
  <c r="AA260" i="2"/>
  <c r="AC260" i="2" s="1"/>
  <c r="Z261" i="2"/>
  <c r="W196" i="2"/>
  <c r="V259" i="2"/>
  <c r="R259" i="2"/>
  <c r="R518" i="2" s="1"/>
  <c r="O518" i="2"/>
  <c r="S259" i="2"/>
  <c r="S518" i="2" s="1"/>
  <c r="P518" i="2"/>
  <c r="E520" i="2"/>
  <c r="Q259" i="2"/>
  <c r="Q518" i="2" s="1"/>
  <c r="Q517" i="2"/>
  <c r="T258" i="2"/>
  <c r="T517" i="2" s="1"/>
  <c r="D518" i="2"/>
  <c r="C519" i="2"/>
  <c r="N261" i="2"/>
  <c r="H520" i="2"/>
  <c r="O260" i="2"/>
  <c r="K519" i="2"/>
  <c r="P260" i="2"/>
  <c r="M519" i="2"/>
  <c r="L261" i="2"/>
  <c r="D260" i="2"/>
  <c r="W260" i="2" s="1"/>
  <c r="K261" i="2"/>
  <c r="M261" i="2"/>
  <c r="C261" i="2"/>
  <c r="F262" i="2"/>
  <c r="B263" i="2"/>
  <c r="E262" i="2"/>
  <c r="AA261" i="2" l="1"/>
  <c r="AB261" i="2" s="1"/>
  <c r="AB520" i="2" s="1"/>
  <c r="AB260" i="2"/>
  <c r="AB519" i="2" s="1"/>
  <c r="Z262" i="2"/>
  <c r="W197" i="2"/>
  <c r="V260" i="2"/>
  <c r="R260" i="2"/>
  <c r="R519" i="2" s="1"/>
  <c r="O519" i="2"/>
  <c r="S260" i="2"/>
  <c r="S519" i="2" s="1"/>
  <c r="P519" i="2"/>
  <c r="T259" i="2"/>
  <c r="T518" i="2" s="1"/>
  <c r="E521" i="2"/>
  <c r="C520" i="2"/>
  <c r="Q260" i="2"/>
  <c r="D519" i="2"/>
  <c r="N262" i="2"/>
  <c r="H521" i="2"/>
  <c r="O261" i="2"/>
  <c r="K520" i="2"/>
  <c r="P261" i="2"/>
  <c r="M520" i="2"/>
  <c r="L262" i="2"/>
  <c r="D261" i="2"/>
  <c r="W261" i="2" s="1"/>
  <c r="K262" i="2"/>
  <c r="M262" i="2"/>
  <c r="C262" i="2"/>
  <c r="B264" i="2"/>
  <c r="F263" i="2"/>
  <c r="E263" i="2"/>
  <c r="AC261" i="2" l="1"/>
  <c r="AA262" i="2"/>
  <c r="AC262" i="2" s="1"/>
  <c r="Z263" i="2"/>
  <c r="W198" i="2"/>
  <c r="V261" i="2"/>
  <c r="R261" i="2"/>
  <c r="R520" i="2" s="1"/>
  <c r="O520" i="2"/>
  <c r="S261" i="2"/>
  <c r="S520" i="2" s="1"/>
  <c r="P520" i="2"/>
  <c r="E522" i="2"/>
  <c r="H522" i="2"/>
  <c r="Q261" i="2"/>
  <c r="Q520" i="2" s="1"/>
  <c r="C521" i="2"/>
  <c r="D520" i="2"/>
  <c r="Q519" i="2"/>
  <c r="T260" i="2"/>
  <c r="T519" i="2" s="1"/>
  <c r="P262" i="2"/>
  <c r="M521" i="2"/>
  <c r="O262" i="2"/>
  <c r="O521" i="2" s="1"/>
  <c r="K521" i="2"/>
  <c r="N263" i="2"/>
  <c r="D262" i="2"/>
  <c r="W262" i="2" s="1"/>
  <c r="L263" i="2"/>
  <c r="M263" i="2"/>
  <c r="C263" i="2"/>
  <c r="AA263" i="2" s="1"/>
  <c r="K263" i="2"/>
  <c r="B265" i="2"/>
  <c r="E264" i="2"/>
  <c r="F264" i="2"/>
  <c r="AB262" i="2" l="1"/>
  <c r="AB521" i="2" s="1"/>
  <c r="AC263" i="2"/>
  <c r="AB263" i="2"/>
  <c r="AB522" i="2" s="1"/>
  <c r="Z264" i="2"/>
  <c r="V262" i="2"/>
  <c r="W199" i="2"/>
  <c r="S262" i="2"/>
  <c r="S521" i="2" s="1"/>
  <c r="P521" i="2"/>
  <c r="Q262" i="2"/>
  <c r="T262" i="2" s="1"/>
  <c r="T521" i="2" s="1"/>
  <c r="R262" i="2"/>
  <c r="R521" i="2" s="1"/>
  <c r="T261" i="2"/>
  <c r="T520" i="2" s="1"/>
  <c r="H523" i="2"/>
  <c r="E523" i="2"/>
  <c r="D521" i="2"/>
  <c r="C522" i="2"/>
  <c r="O263" i="2"/>
  <c r="K522" i="2"/>
  <c r="P263" i="2"/>
  <c r="M522" i="2"/>
  <c r="N264" i="2"/>
  <c r="L264" i="2"/>
  <c r="D263" i="2"/>
  <c r="W263" i="2" s="1"/>
  <c r="M264" i="2"/>
  <c r="K264" i="2"/>
  <c r="C264" i="2"/>
  <c r="F265" i="2"/>
  <c r="E265" i="2"/>
  <c r="B266" i="2"/>
  <c r="AA264" i="2" l="1"/>
  <c r="AC264" i="2" s="1"/>
  <c r="Z265" i="2"/>
  <c r="W200" i="2"/>
  <c r="V263" i="2"/>
  <c r="Q521" i="2"/>
  <c r="R263" i="2"/>
  <c r="R522" i="2" s="1"/>
  <c r="O522" i="2"/>
  <c r="S263" i="2"/>
  <c r="S522" i="2" s="1"/>
  <c r="P522" i="2"/>
  <c r="H524" i="2"/>
  <c r="Q263" i="2"/>
  <c r="Q522" i="2" s="1"/>
  <c r="D522" i="2"/>
  <c r="C523" i="2"/>
  <c r="L265" i="2"/>
  <c r="E524" i="2"/>
  <c r="O264" i="2"/>
  <c r="K523" i="2"/>
  <c r="P264" i="2"/>
  <c r="M523" i="2"/>
  <c r="N265" i="2"/>
  <c r="D264" i="2"/>
  <c r="W264" i="2" s="1"/>
  <c r="M265" i="2"/>
  <c r="C265" i="2"/>
  <c r="K265" i="2"/>
  <c r="B267" i="2"/>
  <c r="E266" i="2"/>
  <c r="F266" i="2"/>
  <c r="AA265" i="2" l="1"/>
  <c r="AC265" i="2" s="1"/>
  <c r="AB264" i="2"/>
  <c r="AB523" i="2" s="1"/>
  <c r="Z266" i="2"/>
  <c r="W201" i="2"/>
  <c r="V264" i="2"/>
  <c r="R264" i="2"/>
  <c r="R523" i="2" s="1"/>
  <c r="O523" i="2"/>
  <c r="S264" i="2"/>
  <c r="S523" i="2" s="1"/>
  <c r="P523" i="2"/>
  <c r="H525" i="2"/>
  <c r="T263" i="2"/>
  <c r="T522" i="2" s="1"/>
  <c r="D523" i="2"/>
  <c r="Q264" i="2"/>
  <c r="C524" i="2"/>
  <c r="L266" i="2"/>
  <c r="E525" i="2"/>
  <c r="O265" i="2"/>
  <c r="K524" i="2"/>
  <c r="P265" i="2"/>
  <c r="M524" i="2"/>
  <c r="N266" i="2"/>
  <c r="D265" i="2"/>
  <c r="W265" i="2" s="1"/>
  <c r="K266" i="2"/>
  <c r="M266" i="2"/>
  <c r="C266" i="2"/>
  <c r="AA266" i="2" s="1"/>
  <c r="E267" i="2"/>
  <c r="F267" i="2"/>
  <c r="B268" i="2"/>
  <c r="AB265" i="2" l="1"/>
  <c r="AB524" i="2" s="1"/>
  <c r="AB266" i="2"/>
  <c r="AB525" i="2" s="1"/>
  <c r="AC266" i="2"/>
  <c r="Z267" i="2"/>
  <c r="W202" i="2"/>
  <c r="V265" i="2"/>
  <c r="R265" i="2"/>
  <c r="R524" i="2" s="1"/>
  <c r="O524" i="2"/>
  <c r="S265" i="2"/>
  <c r="S524" i="2" s="1"/>
  <c r="P524" i="2"/>
  <c r="Q265" i="2"/>
  <c r="Q524" i="2" s="1"/>
  <c r="C525" i="2"/>
  <c r="D524" i="2"/>
  <c r="Q523" i="2"/>
  <c r="T264" i="2"/>
  <c r="T523" i="2" s="1"/>
  <c r="N267" i="2"/>
  <c r="H526" i="2"/>
  <c r="L267" i="2"/>
  <c r="E526" i="2"/>
  <c r="P266" i="2"/>
  <c r="M525" i="2"/>
  <c r="O266" i="2"/>
  <c r="K525" i="2"/>
  <c r="D266" i="2"/>
  <c r="W266" i="2" s="1"/>
  <c r="M267" i="2"/>
  <c r="K267" i="2"/>
  <c r="C267" i="2"/>
  <c r="F268" i="2"/>
  <c r="E268" i="2"/>
  <c r="B269" i="2"/>
  <c r="AA267" i="2" l="1"/>
  <c r="AC267" i="2" s="1"/>
  <c r="Z268" i="2"/>
  <c r="W203" i="2"/>
  <c r="V266" i="2"/>
  <c r="R266" i="2"/>
  <c r="R525" i="2" s="1"/>
  <c r="O525" i="2"/>
  <c r="S266" i="2"/>
  <c r="S525" i="2" s="1"/>
  <c r="P525" i="2"/>
  <c r="H527" i="2"/>
  <c r="T265" i="2"/>
  <c r="T524" i="2" s="1"/>
  <c r="E527" i="2"/>
  <c r="Q266" i="2"/>
  <c r="C526" i="2"/>
  <c r="D525" i="2"/>
  <c r="P267" i="2"/>
  <c r="M526" i="2"/>
  <c r="O267" i="2"/>
  <c r="K526" i="2"/>
  <c r="N268" i="2"/>
  <c r="L268" i="2"/>
  <c r="M268" i="2"/>
  <c r="M527" i="2" s="1"/>
  <c r="D267" i="2"/>
  <c r="W267" i="2" s="1"/>
  <c r="C268" i="2"/>
  <c r="K268" i="2"/>
  <c r="K527" i="2" s="1"/>
  <c r="F269" i="2"/>
  <c r="E269" i="2"/>
  <c r="B270" i="2"/>
  <c r="AA268" i="2" l="1"/>
  <c r="AC268" i="2" s="1"/>
  <c r="AB267" i="2"/>
  <c r="AB526" i="2" s="1"/>
  <c r="Z269" i="2"/>
  <c r="W204" i="2"/>
  <c r="V267" i="2"/>
  <c r="R267" i="2"/>
  <c r="R526" i="2" s="1"/>
  <c r="O526" i="2"/>
  <c r="S267" i="2"/>
  <c r="S526" i="2" s="1"/>
  <c r="P526" i="2"/>
  <c r="E528" i="2"/>
  <c r="H528" i="2"/>
  <c r="Q267" i="2"/>
  <c r="T267" i="2" s="1"/>
  <c r="T526" i="2" s="1"/>
  <c r="D526" i="2"/>
  <c r="C527" i="2"/>
  <c r="Q525" i="2"/>
  <c r="T266" i="2"/>
  <c r="T525" i="2" s="1"/>
  <c r="N269" i="2"/>
  <c r="P268" i="2"/>
  <c r="O268" i="2"/>
  <c r="K269" i="2"/>
  <c r="K528" i="2" s="1"/>
  <c r="L269" i="2"/>
  <c r="D268" i="2"/>
  <c r="W268" i="2" s="1"/>
  <c r="M269" i="2"/>
  <c r="C269" i="2"/>
  <c r="F270" i="2"/>
  <c r="B271" i="2"/>
  <c r="E270" i="2"/>
  <c r="AB268" i="2" l="1"/>
  <c r="AB527" i="2" s="1"/>
  <c r="AA269" i="2"/>
  <c r="AC269" i="2" s="1"/>
  <c r="Z270" i="2"/>
  <c r="Q526" i="2"/>
  <c r="V268" i="2"/>
  <c r="W205" i="2"/>
  <c r="R268" i="2"/>
  <c r="R527" i="2" s="1"/>
  <c r="O527" i="2"/>
  <c r="S268" i="2"/>
  <c r="S527" i="2" s="1"/>
  <c r="P527" i="2"/>
  <c r="H529" i="2"/>
  <c r="E529" i="2"/>
  <c r="C528" i="2"/>
  <c r="D527" i="2"/>
  <c r="P269" i="2"/>
  <c r="M528" i="2"/>
  <c r="O269" i="2"/>
  <c r="Q268" i="2"/>
  <c r="L270" i="2"/>
  <c r="D269" i="2"/>
  <c r="W269" i="2" s="1"/>
  <c r="N270" i="2"/>
  <c r="K270" i="2"/>
  <c r="M270" i="2"/>
  <c r="M529" i="2" s="1"/>
  <c r="C270" i="2"/>
  <c r="AA270" i="2" s="1"/>
  <c r="B272" i="2"/>
  <c r="E271" i="2"/>
  <c r="F271" i="2"/>
  <c r="AB269" i="2" l="1"/>
  <c r="AB528" i="2" s="1"/>
  <c r="AC270" i="2"/>
  <c r="AB270" i="2"/>
  <c r="AB529" i="2" s="1"/>
  <c r="Z271" i="2"/>
  <c r="V269" i="2"/>
  <c r="W206" i="2"/>
  <c r="R269" i="2"/>
  <c r="R528" i="2" s="1"/>
  <c r="O528" i="2"/>
  <c r="S269" i="2"/>
  <c r="S528" i="2" s="1"/>
  <c r="P528" i="2"/>
  <c r="E530" i="2"/>
  <c r="Q269" i="2"/>
  <c r="Q528" i="2" s="1"/>
  <c r="C529" i="2"/>
  <c r="D528" i="2"/>
  <c r="Q527" i="2"/>
  <c r="T268" i="2"/>
  <c r="T527" i="2" s="1"/>
  <c r="N271" i="2"/>
  <c r="H530" i="2"/>
  <c r="O270" i="2"/>
  <c r="K529" i="2"/>
  <c r="P270" i="2"/>
  <c r="P529" i="2" s="1"/>
  <c r="D270" i="2"/>
  <c r="W270" i="2" s="1"/>
  <c r="L271" i="2"/>
  <c r="M271" i="2"/>
  <c r="K271" i="2"/>
  <c r="C271" i="2"/>
  <c r="B273" i="2"/>
  <c r="F272" i="2"/>
  <c r="E272" i="2"/>
  <c r="AA271" i="2" l="1"/>
  <c r="AB271" i="2" s="1"/>
  <c r="AB530" i="2" s="1"/>
  <c r="Z272" i="2"/>
  <c r="W207" i="2"/>
  <c r="V270" i="2"/>
  <c r="R270" i="2"/>
  <c r="R529" i="2" s="1"/>
  <c r="O529" i="2"/>
  <c r="H531" i="2"/>
  <c r="Q270" i="2"/>
  <c r="Q529" i="2" s="1"/>
  <c r="S270" i="2"/>
  <c r="S529" i="2" s="1"/>
  <c r="T269" i="2"/>
  <c r="T528" i="2" s="1"/>
  <c r="C530" i="2"/>
  <c r="D529" i="2"/>
  <c r="P271" i="2"/>
  <c r="M530" i="2"/>
  <c r="L272" i="2"/>
  <c r="E531" i="2"/>
  <c r="O271" i="2"/>
  <c r="K530" i="2"/>
  <c r="N272" i="2"/>
  <c r="M272" i="2"/>
  <c r="K272" i="2"/>
  <c r="D271" i="2"/>
  <c r="W271" i="2" s="1"/>
  <c r="C272" i="2"/>
  <c r="AA272" i="2" s="1"/>
  <c r="F273" i="2"/>
  <c r="E273" i="2"/>
  <c r="AC271" i="2" l="1"/>
  <c r="AC272" i="2"/>
  <c r="AB272" i="2"/>
  <c r="AB531" i="2" s="1"/>
  <c r="Z273" i="2"/>
  <c r="T270" i="2"/>
  <c r="T529" i="2" s="1"/>
  <c r="W208" i="2"/>
  <c r="V271" i="2"/>
  <c r="R271" i="2"/>
  <c r="R530" i="2" s="1"/>
  <c r="O530" i="2"/>
  <c r="S271" i="2"/>
  <c r="S530" i="2" s="1"/>
  <c r="P530" i="2"/>
  <c r="E532" i="2"/>
  <c r="E15" i="2" s="1"/>
  <c r="Q271" i="2"/>
  <c r="C531" i="2"/>
  <c r="D530" i="2"/>
  <c r="O272" i="2"/>
  <c r="K531" i="2"/>
  <c r="N273" i="2"/>
  <c r="H532" i="2"/>
  <c r="H15" i="2" s="1"/>
  <c r="P272" i="2"/>
  <c r="M531" i="2"/>
  <c r="L273" i="2"/>
  <c r="D272" i="2"/>
  <c r="W272" i="2" s="1"/>
  <c r="C273" i="2"/>
  <c r="K273" i="2"/>
  <c r="M273" i="2"/>
  <c r="AA273" i="2" l="1"/>
  <c r="AC273" i="2" s="1"/>
  <c r="W209" i="2"/>
  <c r="V272" i="2"/>
  <c r="R272" i="2"/>
  <c r="R531" i="2" s="1"/>
  <c r="O531" i="2"/>
  <c r="S272" i="2"/>
  <c r="S531" i="2" s="1"/>
  <c r="P531" i="2"/>
  <c r="Q272" i="2"/>
  <c r="Q531" i="2" s="1"/>
  <c r="D531" i="2"/>
  <c r="C532" i="2"/>
  <c r="C15" i="2" s="1"/>
  <c r="M14" i="1" s="1"/>
  <c r="Q530" i="2"/>
  <c r="T271" i="2"/>
  <c r="T530" i="2" s="1"/>
  <c r="O273" i="2"/>
  <c r="K532" i="2"/>
  <c r="P273" i="2"/>
  <c r="P532" i="2" s="1"/>
  <c r="P15" i="2" s="1"/>
  <c r="M16" i="1" s="1"/>
  <c r="M532" i="2"/>
  <c r="M15" i="2" s="1"/>
  <c r="M12" i="1" s="1"/>
  <c r="D273" i="2"/>
  <c r="W273" i="2" s="1"/>
  <c r="AB273" i="2" l="1"/>
  <c r="AB532" i="2" s="1"/>
  <c r="AB533" i="2" s="1"/>
  <c r="K15" i="2"/>
  <c r="M11" i="1" s="1"/>
  <c r="K533" i="2"/>
  <c r="V273" i="2"/>
  <c r="V15" i="2" s="1"/>
  <c r="R273" i="2"/>
  <c r="R532" i="2" s="1"/>
  <c r="R15" i="2" s="1"/>
  <c r="M18" i="1" s="1"/>
  <c r="O532" i="2"/>
  <c r="O15" i="2" s="1"/>
  <c r="M15" i="1" s="1"/>
  <c r="T272" i="2"/>
  <c r="T531" i="2" s="1"/>
  <c r="Q273" i="2"/>
  <c r="Q532" i="2" s="1"/>
  <c r="Q15" i="2" s="1"/>
  <c r="M17" i="1" s="1"/>
  <c r="S273" i="2"/>
  <c r="S532" i="2" s="1"/>
  <c r="S15" i="2" s="1"/>
  <c r="M19" i="1" s="1"/>
  <c r="D532" i="2"/>
  <c r="W15" i="2"/>
  <c r="M21" i="1" s="1"/>
  <c r="M22" i="1"/>
  <c r="D15" i="2" l="1"/>
  <c r="M13" i="1" s="1"/>
  <c r="D22" i="1" s="1"/>
  <c r="D533" i="2"/>
  <c r="T273" i="2"/>
  <c r="T532" i="2" s="1"/>
  <c r="T15" i="2" s="1"/>
  <c r="M20" i="1" s="1"/>
  <c r="M23" i="1" l="1"/>
</calcChain>
</file>

<file path=xl/comments1.xml><?xml version="1.0" encoding="utf-8"?>
<comments xmlns="http://schemas.openxmlformats.org/spreadsheetml/2006/main">
  <authors>
    <author>Jeffrey Yap</author>
  </authors>
  <commentList>
    <comment ref="F12" authorId="0" shapeId="0">
      <text>
        <r>
          <rPr>
            <b/>
            <sz val="9"/>
            <color indexed="81"/>
            <rFont val="Tahoma"/>
            <charset val="1"/>
          </rPr>
          <t>Input Phase-Phase Value Only
Multiply VLN by √3 to get VLL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Input Phase-Phase Value Only
Multiply VLN by √(3 ) to get VLL</t>
        </r>
      </text>
    </comment>
  </commentList>
</comments>
</file>

<file path=xl/sharedStrings.xml><?xml version="1.0" encoding="utf-8"?>
<sst xmlns="http://schemas.openxmlformats.org/spreadsheetml/2006/main" count="165" uniqueCount="109">
  <si>
    <t>kVar</t>
  </si>
  <si>
    <t>V</t>
  </si>
  <si>
    <t>Hz</t>
  </si>
  <si>
    <t>Reactor Rating</t>
  </si>
  <si>
    <t>%</t>
  </si>
  <si>
    <t>o</t>
  </si>
  <si>
    <t>V1 pk</t>
  </si>
  <si>
    <t>Vn pk</t>
  </si>
  <si>
    <r>
      <t>v</t>
    </r>
    <r>
      <rPr>
        <sz val="8"/>
        <color theme="1"/>
        <rFont val="Calibri"/>
        <family val="2"/>
        <scheme val="minor"/>
      </rPr>
      <t>1</t>
    </r>
  </si>
  <si>
    <r>
      <t>v</t>
    </r>
    <r>
      <rPr>
        <sz val="8"/>
        <color theme="1"/>
        <rFont val="Calibri"/>
        <family val="2"/>
        <scheme val="minor"/>
      </rPr>
      <t>n</t>
    </r>
  </si>
  <si>
    <t>Angle_L1</t>
  </si>
  <si>
    <t>real</t>
  </si>
  <si>
    <t>im</t>
  </si>
  <si>
    <t>Icap (rated)</t>
  </si>
  <si>
    <t xml:space="preserve">C  </t>
  </si>
  <si>
    <t xml:space="preserve">L  </t>
  </si>
  <si>
    <t xml:space="preserve">F [res] </t>
  </si>
  <si>
    <t>C (Farad)</t>
  </si>
  <si>
    <t>L (Henry)</t>
  </si>
  <si>
    <t>mH</t>
  </si>
  <si>
    <t>A</t>
  </si>
  <si>
    <t>=</t>
  </si>
  <si>
    <t>uF x3</t>
  </si>
  <si>
    <t>Z1[L]</t>
  </si>
  <si>
    <t>Zn[L]</t>
  </si>
  <si>
    <r>
      <t>V[L]</t>
    </r>
    <r>
      <rPr>
        <vertAlign val="subscript"/>
        <sz val="11"/>
        <color theme="1"/>
        <rFont val="Calibri"/>
        <family val="2"/>
        <scheme val="minor"/>
      </rPr>
      <t xml:space="preserve"> eff rms</t>
    </r>
  </si>
  <si>
    <r>
      <t>V[C]</t>
    </r>
    <r>
      <rPr>
        <vertAlign val="subscript"/>
        <sz val="11"/>
        <color theme="1"/>
        <rFont val="Calibri"/>
        <family val="2"/>
        <scheme val="minor"/>
      </rPr>
      <t xml:space="preserve"> eff rms</t>
    </r>
  </si>
  <si>
    <r>
      <t xml:space="preserve">V[L] </t>
    </r>
    <r>
      <rPr>
        <vertAlign val="subscript"/>
        <sz val="11"/>
        <color theme="1"/>
        <rFont val="Calibri"/>
        <family val="2"/>
        <scheme val="minor"/>
      </rPr>
      <t>nth rms</t>
    </r>
  </si>
  <si>
    <r>
      <t>V[L]</t>
    </r>
    <r>
      <rPr>
        <vertAlign val="subscript"/>
        <sz val="11"/>
        <color theme="1"/>
        <rFont val="Calibri"/>
        <family val="2"/>
        <scheme val="minor"/>
      </rPr>
      <t xml:space="preserve"> 1st rms</t>
    </r>
  </si>
  <si>
    <t>Irms eff</t>
  </si>
  <si>
    <t>Vrms eff</t>
  </si>
  <si>
    <t>Z1[C]</t>
  </si>
  <si>
    <t>Zn[C]</t>
  </si>
  <si>
    <t>Z1[LC]</t>
  </si>
  <si>
    <t>Zn[LC]</t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</si>
  <si>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 eff</t>
    </r>
  </si>
  <si>
    <r>
      <t>V[C]</t>
    </r>
    <r>
      <rPr>
        <vertAlign val="subscript"/>
        <sz val="11"/>
        <color theme="1"/>
        <rFont val="Calibri"/>
        <family val="2"/>
        <scheme val="minor"/>
      </rPr>
      <t xml:space="preserve"> nth rms</t>
    </r>
  </si>
  <si>
    <t>computed from rated capacitor</t>
  </si>
  <si>
    <t>computed from rated capacitor &amp; reactor</t>
  </si>
  <si>
    <t>rated current of capacitor</t>
  </si>
  <si>
    <t>resonance frequency for rated cap &amp; reactor</t>
  </si>
  <si>
    <t>1st harmonic ampere of capacitor</t>
  </si>
  <si>
    <t>nth harmonic ampere of capacitor</t>
  </si>
  <si>
    <t>total rms ampere of capacitor</t>
  </si>
  <si>
    <t>effective rms voltage value of network</t>
  </si>
  <si>
    <t>1st harmonic voltage across reactor</t>
  </si>
  <si>
    <t>nth harmonic voltage across reactor</t>
  </si>
  <si>
    <t>effective rms voltage across reactor</t>
  </si>
  <si>
    <t>effective P-P rms voltage across capacitor</t>
  </si>
  <si>
    <t>nth harmonic P-P rms voltage across capacitor</t>
  </si>
  <si>
    <t>effective kVar of capacitor</t>
  </si>
  <si>
    <t>THD-V</t>
  </si>
  <si>
    <t>THD-I</t>
  </si>
  <si>
    <t>Capacitor &amp; Reactor Rating Input</t>
  </si>
  <si>
    <t>Computed Values</t>
  </si>
  <si>
    <t>Harmonic Simulation</t>
  </si>
  <si>
    <t>Cap Size :</t>
  </si>
  <si>
    <t>Cap V rating :</t>
  </si>
  <si>
    <t>Cap Freq rating :</t>
  </si>
  <si>
    <t>V_1st Harmonic :</t>
  </si>
  <si>
    <t>V_1st Freq :</t>
  </si>
  <si>
    <t>V_nth Harmonic :</t>
  </si>
  <si>
    <t>V_nth angle :</t>
  </si>
  <si>
    <t>V_nth Freq :</t>
  </si>
  <si>
    <t>Spl</t>
  </si>
  <si>
    <t>Warning</t>
  </si>
  <si>
    <t>Vrms</t>
  </si>
  <si>
    <t>Irms</t>
  </si>
  <si>
    <t>I1 rms</t>
  </si>
  <si>
    <t>In rms</t>
  </si>
  <si>
    <t>Vn rms</t>
  </si>
  <si>
    <t>V1 rms</t>
  </si>
  <si>
    <t>V1L rms</t>
  </si>
  <si>
    <t>VnL rms</t>
  </si>
  <si>
    <t>Voltage across Reactor</t>
  </si>
  <si>
    <t>VL rms</t>
  </si>
  <si>
    <t>V rated</t>
  </si>
  <si>
    <t>F rated</t>
  </si>
  <si>
    <t>C rated</t>
  </si>
  <si>
    <t>Var</t>
  </si>
  <si>
    <t>Vac</t>
  </si>
  <si>
    <t>L (reactor)</t>
  </si>
  <si>
    <t>Sqr V</t>
  </si>
  <si>
    <t>Sqr I</t>
  </si>
  <si>
    <t>Sqr V1</t>
  </si>
  <si>
    <t>Sqr Vn</t>
  </si>
  <si>
    <t>Sqr I1</t>
  </si>
  <si>
    <t>Sqr In</t>
  </si>
  <si>
    <t>Sqr VL</t>
  </si>
  <si>
    <t>V1c rms</t>
  </si>
  <si>
    <t>Vnc rms</t>
  </si>
  <si>
    <t>Vc rms</t>
  </si>
  <si>
    <t>Voltage @ Capacitor</t>
  </si>
  <si>
    <t>P rms</t>
  </si>
  <si>
    <t>Q rms</t>
  </si>
  <si>
    <r>
      <t>V[C]</t>
    </r>
    <r>
      <rPr>
        <vertAlign val="subscript"/>
        <sz val="11"/>
        <color theme="1"/>
        <rFont val="Calibri"/>
        <family val="2"/>
        <scheme val="minor"/>
      </rPr>
      <t xml:space="preserve"> 1st rms</t>
    </r>
  </si>
  <si>
    <t>1st harmonic P-P rms voltage across capacitor</t>
  </si>
  <si>
    <t>Sqr V1c</t>
  </si>
  <si>
    <t>Sqr Vnc</t>
  </si>
  <si>
    <t>Sqr Vc</t>
  </si>
  <si>
    <t>Sqr V1L</t>
  </si>
  <si>
    <t>Sqr VnL</t>
  </si>
  <si>
    <t>Network Phase - Phase Value Input</t>
  </si>
  <si>
    <t>THD Voltage (reference to Vrms eff)</t>
  </si>
  <si>
    <t>THD Current (reference to Irms eff)</t>
  </si>
  <si>
    <t>imag</t>
  </si>
  <si>
    <t>complex</t>
  </si>
  <si>
    <t>arg</t>
  </si>
  <si>
    <t>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</si>
</sst>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000"/>
    <numFmt numFmtId="167" formatCode="0.0000"/>
  </numFmts>
  <fonts count="1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8"/>
      <color theme="1"/>
      <name val="UniversalMath1 BT"/>
      <family val="1"/>
      <charset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0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0"/>
      <color theme="0" tint="-4.9989318521683403E-2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165" fontId="1" fillId="0" borderId="0" xfId="0" applyNumberFormat="1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horizontal="center" vertical="center"/>
      <protection hidden="1"/>
    </xf>
    <xf numFmtId="166" fontId="1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hidden="1"/>
    </xf>
    <xf numFmtId="167" fontId="1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5" fontId="1" fillId="0" borderId="0" xfId="0" applyNumberFormat="1" applyFont="1" applyAlignment="1" applyProtection="1">
      <alignment horizontal="center" vertical="center"/>
      <protection hidden="1"/>
    </xf>
    <xf numFmtId="167" fontId="1" fillId="0" borderId="0" xfId="0" applyNumberFormat="1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 applyProtection="1">
      <alignment horizontal="center" vertical="center"/>
      <protection hidden="1"/>
    </xf>
    <xf numFmtId="165" fontId="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12" fillId="4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locked="0" hidden="1"/>
    </xf>
    <xf numFmtId="0" fontId="0" fillId="0" borderId="0" xfId="0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3" fillId="4" borderId="0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1" fillId="0" borderId="2" xfId="0" applyFont="1" applyBorder="1" applyAlignment="1">
      <alignment vertical="center"/>
    </xf>
    <xf numFmtId="0" fontId="10" fillId="0" borderId="2" xfId="0" applyFont="1" applyBorder="1" applyAlignment="1" applyProtection="1">
      <alignment vertical="center" wrapText="1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164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5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167" fontId="12" fillId="4" borderId="0" xfId="0" applyNumberFormat="1" applyFont="1" applyFill="1" applyBorder="1" applyAlignment="1" applyProtection="1">
      <alignment horizontal="center" vertical="center"/>
      <protection hidden="1"/>
    </xf>
    <xf numFmtId="165" fontId="12" fillId="3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167" fontId="1" fillId="0" borderId="0" xfId="0" applyNumberFormat="1" applyFont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Voltage</a:t>
            </a:r>
            <a:r>
              <a:rPr lang="en-US" baseline="0"/>
              <a:t> &amp; Current Waveform</a:t>
            </a:r>
            <a:endParaRPr lang="en-US"/>
          </a:p>
        </c:rich>
      </c:tx>
      <c:layout>
        <c:manualLayout>
          <c:xMode val="edge"/>
          <c:yMode val="edge"/>
          <c:x val="0.15834504397998408"/>
          <c:y val="3.3944331296673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73084624855951"/>
          <c:y val="0.14282946047222711"/>
          <c:w val="0.55900998602219798"/>
          <c:h val="0.78179701824440984"/>
        </c:manualLayout>
      </c:layout>
      <c:scatterChart>
        <c:scatterStyle val="smoothMarker"/>
        <c:varyColors val="0"/>
        <c:ser>
          <c:idx val="12"/>
          <c:order val="1"/>
          <c:tx>
            <c:v>Vrms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Computation!$B$18:$B$273</c:f>
              <c:numCache>
                <c:formatCode>0.000</c:formatCode>
                <c:ptCount val="256"/>
                <c:pt idx="0">
                  <c:v>0</c:v>
                </c:pt>
                <c:pt idx="1">
                  <c:v>1.40625</c:v>
                </c:pt>
                <c:pt idx="2">
                  <c:v>2.8125</c:v>
                </c:pt>
                <c:pt idx="3">
                  <c:v>4.21875</c:v>
                </c:pt>
                <c:pt idx="4">
                  <c:v>5.625</c:v>
                </c:pt>
                <c:pt idx="5">
                  <c:v>7.03125</c:v>
                </c:pt>
                <c:pt idx="6">
                  <c:v>8.4375</c:v>
                </c:pt>
                <c:pt idx="7">
                  <c:v>9.84375</c:v>
                </c:pt>
                <c:pt idx="8">
                  <c:v>11.25</c:v>
                </c:pt>
                <c:pt idx="9">
                  <c:v>12.65625</c:v>
                </c:pt>
                <c:pt idx="10">
                  <c:v>14.0625</c:v>
                </c:pt>
                <c:pt idx="11">
                  <c:v>15.46875</c:v>
                </c:pt>
                <c:pt idx="12">
                  <c:v>16.875</c:v>
                </c:pt>
                <c:pt idx="13">
                  <c:v>18.28125</c:v>
                </c:pt>
                <c:pt idx="14">
                  <c:v>19.6875</c:v>
                </c:pt>
                <c:pt idx="15">
                  <c:v>21.09375</c:v>
                </c:pt>
                <c:pt idx="16">
                  <c:v>22.5</c:v>
                </c:pt>
                <c:pt idx="17">
                  <c:v>23.90625</c:v>
                </c:pt>
                <c:pt idx="18">
                  <c:v>25.3125</c:v>
                </c:pt>
                <c:pt idx="19">
                  <c:v>26.71875</c:v>
                </c:pt>
                <c:pt idx="20">
                  <c:v>28.125</c:v>
                </c:pt>
                <c:pt idx="21">
                  <c:v>29.53125</c:v>
                </c:pt>
                <c:pt idx="22">
                  <c:v>30.9375</c:v>
                </c:pt>
                <c:pt idx="23">
                  <c:v>32.34375</c:v>
                </c:pt>
                <c:pt idx="24">
                  <c:v>33.75</c:v>
                </c:pt>
                <c:pt idx="25">
                  <c:v>35.15625</c:v>
                </c:pt>
                <c:pt idx="26">
                  <c:v>36.5625</c:v>
                </c:pt>
                <c:pt idx="27">
                  <c:v>37.96875</c:v>
                </c:pt>
                <c:pt idx="28">
                  <c:v>39.375</c:v>
                </c:pt>
                <c:pt idx="29">
                  <c:v>40.78125</c:v>
                </c:pt>
                <c:pt idx="30">
                  <c:v>42.1875</c:v>
                </c:pt>
                <c:pt idx="31">
                  <c:v>43.59375</c:v>
                </c:pt>
                <c:pt idx="32">
                  <c:v>45</c:v>
                </c:pt>
                <c:pt idx="33">
                  <c:v>46.40625</c:v>
                </c:pt>
                <c:pt idx="34">
                  <c:v>47.8125</c:v>
                </c:pt>
                <c:pt idx="35">
                  <c:v>49.21875</c:v>
                </c:pt>
                <c:pt idx="36">
                  <c:v>50.625</c:v>
                </c:pt>
                <c:pt idx="37">
                  <c:v>52.03125</c:v>
                </c:pt>
                <c:pt idx="38">
                  <c:v>53.4375</c:v>
                </c:pt>
                <c:pt idx="39">
                  <c:v>54.84375</c:v>
                </c:pt>
                <c:pt idx="40">
                  <c:v>56.25</c:v>
                </c:pt>
                <c:pt idx="41">
                  <c:v>57.65625</c:v>
                </c:pt>
                <c:pt idx="42">
                  <c:v>59.0625</c:v>
                </c:pt>
                <c:pt idx="43">
                  <c:v>60.46875</c:v>
                </c:pt>
                <c:pt idx="44">
                  <c:v>61.875</c:v>
                </c:pt>
                <c:pt idx="45">
                  <c:v>63.28125</c:v>
                </c:pt>
                <c:pt idx="46">
                  <c:v>64.6875</c:v>
                </c:pt>
                <c:pt idx="47">
                  <c:v>66.09375</c:v>
                </c:pt>
                <c:pt idx="48">
                  <c:v>67.5</c:v>
                </c:pt>
                <c:pt idx="49">
                  <c:v>68.90625</c:v>
                </c:pt>
                <c:pt idx="50">
                  <c:v>70.3125</c:v>
                </c:pt>
                <c:pt idx="51">
                  <c:v>71.71875</c:v>
                </c:pt>
                <c:pt idx="52">
                  <c:v>73.125</c:v>
                </c:pt>
                <c:pt idx="53">
                  <c:v>74.53125</c:v>
                </c:pt>
                <c:pt idx="54">
                  <c:v>75.9375</c:v>
                </c:pt>
                <c:pt idx="55">
                  <c:v>77.34375</c:v>
                </c:pt>
                <c:pt idx="56">
                  <c:v>78.75</c:v>
                </c:pt>
                <c:pt idx="57">
                  <c:v>80.15625</c:v>
                </c:pt>
                <c:pt idx="58">
                  <c:v>81.5625</c:v>
                </c:pt>
                <c:pt idx="59">
                  <c:v>82.96875</c:v>
                </c:pt>
                <c:pt idx="60">
                  <c:v>84.375</c:v>
                </c:pt>
                <c:pt idx="61">
                  <c:v>85.78125</c:v>
                </c:pt>
                <c:pt idx="62">
                  <c:v>87.1875</c:v>
                </c:pt>
                <c:pt idx="63">
                  <c:v>88.59375</c:v>
                </c:pt>
                <c:pt idx="64">
                  <c:v>90</c:v>
                </c:pt>
                <c:pt idx="65">
                  <c:v>91.40625</c:v>
                </c:pt>
                <c:pt idx="66">
                  <c:v>92.8125</c:v>
                </c:pt>
                <c:pt idx="67">
                  <c:v>94.21875</c:v>
                </c:pt>
                <c:pt idx="68">
                  <c:v>95.625</c:v>
                </c:pt>
                <c:pt idx="69">
                  <c:v>97.03125</c:v>
                </c:pt>
                <c:pt idx="70">
                  <c:v>98.4375</c:v>
                </c:pt>
                <c:pt idx="71">
                  <c:v>99.84375</c:v>
                </c:pt>
                <c:pt idx="72">
                  <c:v>101.25</c:v>
                </c:pt>
                <c:pt idx="73">
                  <c:v>102.65625</c:v>
                </c:pt>
                <c:pt idx="74">
                  <c:v>104.0625</c:v>
                </c:pt>
                <c:pt idx="75">
                  <c:v>105.46875</c:v>
                </c:pt>
                <c:pt idx="76">
                  <c:v>106.875</c:v>
                </c:pt>
                <c:pt idx="77">
                  <c:v>108.28125</c:v>
                </c:pt>
                <c:pt idx="78">
                  <c:v>109.6875</c:v>
                </c:pt>
                <c:pt idx="79">
                  <c:v>111.09375</c:v>
                </c:pt>
                <c:pt idx="80">
                  <c:v>112.5</c:v>
                </c:pt>
                <c:pt idx="81">
                  <c:v>113.90625</c:v>
                </c:pt>
                <c:pt idx="82">
                  <c:v>115.3125</c:v>
                </c:pt>
                <c:pt idx="83">
                  <c:v>116.71875</c:v>
                </c:pt>
                <c:pt idx="84">
                  <c:v>118.125</c:v>
                </c:pt>
                <c:pt idx="85">
                  <c:v>119.53125</c:v>
                </c:pt>
                <c:pt idx="86">
                  <c:v>120.9375</c:v>
                </c:pt>
                <c:pt idx="87">
                  <c:v>122.34375</c:v>
                </c:pt>
                <c:pt idx="88">
                  <c:v>123.75</c:v>
                </c:pt>
                <c:pt idx="89">
                  <c:v>125.15625</c:v>
                </c:pt>
                <c:pt idx="90">
                  <c:v>126.5625</c:v>
                </c:pt>
                <c:pt idx="91">
                  <c:v>127.96875</c:v>
                </c:pt>
                <c:pt idx="92">
                  <c:v>129.375</c:v>
                </c:pt>
                <c:pt idx="93">
                  <c:v>130.78125</c:v>
                </c:pt>
                <c:pt idx="94">
                  <c:v>132.1875</c:v>
                </c:pt>
                <c:pt idx="95">
                  <c:v>133.59375</c:v>
                </c:pt>
                <c:pt idx="96">
                  <c:v>135</c:v>
                </c:pt>
                <c:pt idx="97">
                  <c:v>136.40625</c:v>
                </c:pt>
                <c:pt idx="98">
                  <c:v>137.8125</c:v>
                </c:pt>
                <c:pt idx="99">
                  <c:v>139.21875</c:v>
                </c:pt>
                <c:pt idx="100">
                  <c:v>140.625</c:v>
                </c:pt>
                <c:pt idx="101">
                  <c:v>142.03125</c:v>
                </c:pt>
                <c:pt idx="102">
                  <c:v>143.4375</c:v>
                </c:pt>
                <c:pt idx="103">
                  <c:v>144.84375</c:v>
                </c:pt>
                <c:pt idx="104">
                  <c:v>146.25</c:v>
                </c:pt>
                <c:pt idx="105">
                  <c:v>147.65625</c:v>
                </c:pt>
                <c:pt idx="106">
                  <c:v>149.0625</c:v>
                </c:pt>
                <c:pt idx="107">
                  <c:v>150.46875</c:v>
                </c:pt>
                <c:pt idx="108">
                  <c:v>151.875</c:v>
                </c:pt>
                <c:pt idx="109">
                  <c:v>153.28125</c:v>
                </c:pt>
                <c:pt idx="110">
                  <c:v>154.6875</c:v>
                </c:pt>
                <c:pt idx="111">
                  <c:v>156.09375</c:v>
                </c:pt>
                <c:pt idx="112">
                  <c:v>157.5</c:v>
                </c:pt>
                <c:pt idx="113">
                  <c:v>158.90625</c:v>
                </c:pt>
                <c:pt idx="114">
                  <c:v>160.3125</c:v>
                </c:pt>
                <c:pt idx="115">
                  <c:v>161.71875</c:v>
                </c:pt>
                <c:pt idx="116">
                  <c:v>163.125</c:v>
                </c:pt>
                <c:pt idx="117">
                  <c:v>164.53125</c:v>
                </c:pt>
                <c:pt idx="118">
                  <c:v>165.9375</c:v>
                </c:pt>
                <c:pt idx="119">
                  <c:v>167.34375</c:v>
                </c:pt>
                <c:pt idx="120">
                  <c:v>168.75</c:v>
                </c:pt>
                <c:pt idx="121">
                  <c:v>170.15625</c:v>
                </c:pt>
                <c:pt idx="122">
                  <c:v>171.5625</c:v>
                </c:pt>
                <c:pt idx="123">
                  <c:v>172.96875</c:v>
                </c:pt>
                <c:pt idx="124">
                  <c:v>174.375</c:v>
                </c:pt>
                <c:pt idx="125">
                  <c:v>175.78125</c:v>
                </c:pt>
                <c:pt idx="126">
                  <c:v>177.1875</c:v>
                </c:pt>
                <c:pt idx="127">
                  <c:v>178.59375</c:v>
                </c:pt>
                <c:pt idx="128">
                  <c:v>180</c:v>
                </c:pt>
                <c:pt idx="129">
                  <c:v>181.40625</c:v>
                </c:pt>
                <c:pt idx="130">
                  <c:v>182.8125</c:v>
                </c:pt>
                <c:pt idx="131">
                  <c:v>184.21875</c:v>
                </c:pt>
                <c:pt idx="132">
                  <c:v>185.625</c:v>
                </c:pt>
                <c:pt idx="133">
                  <c:v>187.03125</c:v>
                </c:pt>
                <c:pt idx="134">
                  <c:v>188.4375</c:v>
                </c:pt>
                <c:pt idx="135">
                  <c:v>189.84375</c:v>
                </c:pt>
                <c:pt idx="136">
                  <c:v>191.25</c:v>
                </c:pt>
                <c:pt idx="137">
                  <c:v>192.65625</c:v>
                </c:pt>
                <c:pt idx="138">
                  <c:v>194.0625</c:v>
                </c:pt>
                <c:pt idx="139">
                  <c:v>195.46875</c:v>
                </c:pt>
                <c:pt idx="140">
                  <c:v>196.875</c:v>
                </c:pt>
                <c:pt idx="141">
                  <c:v>198.28125</c:v>
                </c:pt>
                <c:pt idx="142">
                  <c:v>199.6875</c:v>
                </c:pt>
                <c:pt idx="143">
                  <c:v>201.09375</c:v>
                </c:pt>
                <c:pt idx="144">
                  <c:v>202.5</c:v>
                </c:pt>
                <c:pt idx="145">
                  <c:v>203.90625</c:v>
                </c:pt>
                <c:pt idx="146">
                  <c:v>205.3125</c:v>
                </c:pt>
                <c:pt idx="147">
                  <c:v>206.71875</c:v>
                </c:pt>
                <c:pt idx="148">
                  <c:v>208.125</c:v>
                </c:pt>
                <c:pt idx="149">
                  <c:v>209.53125</c:v>
                </c:pt>
                <c:pt idx="150">
                  <c:v>210.9375</c:v>
                </c:pt>
                <c:pt idx="151">
                  <c:v>212.34375</c:v>
                </c:pt>
                <c:pt idx="152">
                  <c:v>213.75</c:v>
                </c:pt>
                <c:pt idx="153">
                  <c:v>215.15625</c:v>
                </c:pt>
                <c:pt idx="154">
                  <c:v>216.5625</c:v>
                </c:pt>
                <c:pt idx="155">
                  <c:v>217.96875</c:v>
                </c:pt>
                <c:pt idx="156">
                  <c:v>219.375</c:v>
                </c:pt>
                <c:pt idx="157">
                  <c:v>220.78125</c:v>
                </c:pt>
                <c:pt idx="158">
                  <c:v>222.1875</c:v>
                </c:pt>
                <c:pt idx="159">
                  <c:v>223.59375</c:v>
                </c:pt>
                <c:pt idx="160">
                  <c:v>225</c:v>
                </c:pt>
                <c:pt idx="161">
                  <c:v>226.40625</c:v>
                </c:pt>
                <c:pt idx="162">
                  <c:v>227.8125</c:v>
                </c:pt>
                <c:pt idx="163">
                  <c:v>229.21875</c:v>
                </c:pt>
                <c:pt idx="164">
                  <c:v>230.625</c:v>
                </c:pt>
                <c:pt idx="165">
                  <c:v>232.03125</c:v>
                </c:pt>
                <c:pt idx="166">
                  <c:v>233.4375</c:v>
                </c:pt>
                <c:pt idx="167">
                  <c:v>234.84375</c:v>
                </c:pt>
                <c:pt idx="168">
                  <c:v>236.25</c:v>
                </c:pt>
                <c:pt idx="169">
                  <c:v>237.65625</c:v>
                </c:pt>
                <c:pt idx="170">
                  <c:v>239.0625</c:v>
                </c:pt>
                <c:pt idx="171">
                  <c:v>240.46875</c:v>
                </c:pt>
                <c:pt idx="172">
                  <c:v>241.875</c:v>
                </c:pt>
                <c:pt idx="173">
                  <c:v>243.28125</c:v>
                </c:pt>
                <c:pt idx="174">
                  <c:v>244.6875</c:v>
                </c:pt>
                <c:pt idx="175">
                  <c:v>246.09375</c:v>
                </c:pt>
                <c:pt idx="176">
                  <c:v>247.5</c:v>
                </c:pt>
                <c:pt idx="177">
                  <c:v>248.90625</c:v>
                </c:pt>
                <c:pt idx="178">
                  <c:v>250.3125</c:v>
                </c:pt>
                <c:pt idx="179">
                  <c:v>251.71875</c:v>
                </c:pt>
                <c:pt idx="180">
                  <c:v>253.125</c:v>
                </c:pt>
                <c:pt idx="181">
                  <c:v>254.53125</c:v>
                </c:pt>
                <c:pt idx="182">
                  <c:v>255.9375</c:v>
                </c:pt>
                <c:pt idx="183">
                  <c:v>257.34375</c:v>
                </c:pt>
                <c:pt idx="184">
                  <c:v>258.75</c:v>
                </c:pt>
                <c:pt idx="185">
                  <c:v>260.15625</c:v>
                </c:pt>
                <c:pt idx="186">
                  <c:v>261.5625</c:v>
                </c:pt>
                <c:pt idx="187">
                  <c:v>262.96875</c:v>
                </c:pt>
                <c:pt idx="188">
                  <c:v>264.375</c:v>
                </c:pt>
                <c:pt idx="189">
                  <c:v>265.78125</c:v>
                </c:pt>
                <c:pt idx="190">
                  <c:v>267.1875</c:v>
                </c:pt>
                <c:pt idx="191">
                  <c:v>268.59375</c:v>
                </c:pt>
                <c:pt idx="192">
                  <c:v>270</c:v>
                </c:pt>
                <c:pt idx="193">
                  <c:v>271.40625</c:v>
                </c:pt>
                <c:pt idx="194">
                  <c:v>272.8125</c:v>
                </c:pt>
                <c:pt idx="195">
                  <c:v>274.21875</c:v>
                </c:pt>
                <c:pt idx="196">
                  <c:v>275.625</c:v>
                </c:pt>
                <c:pt idx="197">
                  <c:v>277.03125</c:v>
                </c:pt>
                <c:pt idx="198">
                  <c:v>278.4375</c:v>
                </c:pt>
                <c:pt idx="199">
                  <c:v>279.84375</c:v>
                </c:pt>
                <c:pt idx="200">
                  <c:v>281.25</c:v>
                </c:pt>
                <c:pt idx="201">
                  <c:v>282.65625</c:v>
                </c:pt>
                <c:pt idx="202">
                  <c:v>284.0625</c:v>
                </c:pt>
                <c:pt idx="203">
                  <c:v>285.46875</c:v>
                </c:pt>
                <c:pt idx="204">
                  <c:v>286.875</c:v>
                </c:pt>
                <c:pt idx="205">
                  <c:v>288.28125</c:v>
                </c:pt>
                <c:pt idx="206">
                  <c:v>289.6875</c:v>
                </c:pt>
                <c:pt idx="207">
                  <c:v>291.09375</c:v>
                </c:pt>
                <c:pt idx="208">
                  <c:v>292.5</c:v>
                </c:pt>
                <c:pt idx="209">
                  <c:v>293.90625</c:v>
                </c:pt>
                <c:pt idx="210">
                  <c:v>295.3125</c:v>
                </c:pt>
                <c:pt idx="211">
                  <c:v>296.71875</c:v>
                </c:pt>
                <c:pt idx="212">
                  <c:v>298.125</c:v>
                </c:pt>
                <c:pt idx="213">
                  <c:v>299.53125</c:v>
                </c:pt>
                <c:pt idx="214">
                  <c:v>300.9375</c:v>
                </c:pt>
                <c:pt idx="215">
                  <c:v>302.34375</c:v>
                </c:pt>
                <c:pt idx="216">
                  <c:v>303.75</c:v>
                </c:pt>
                <c:pt idx="217">
                  <c:v>305.15625</c:v>
                </c:pt>
                <c:pt idx="218">
                  <c:v>306.5625</c:v>
                </c:pt>
                <c:pt idx="219">
                  <c:v>307.96875</c:v>
                </c:pt>
                <c:pt idx="220">
                  <c:v>309.375</c:v>
                </c:pt>
                <c:pt idx="221">
                  <c:v>310.78125</c:v>
                </c:pt>
                <c:pt idx="222">
                  <c:v>312.1875</c:v>
                </c:pt>
                <c:pt idx="223">
                  <c:v>313.59375</c:v>
                </c:pt>
                <c:pt idx="224">
                  <c:v>315</c:v>
                </c:pt>
                <c:pt idx="225">
                  <c:v>316.40625</c:v>
                </c:pt>
                <c:pt idx="226">
                  <c:v>317.8125</c:v>
                </c:pt>
                <c:pt idx="227">
                  <c:v>319.21875</c:v>
                </c:pt>
                <c:pt idx="228">
                  <c:v>320.625</c:v>
                </c:pt>
                <c:pt idx="229">
                  <c:v>322.03125</c:v>
                </c:pt>
                <c:pt idx="230">
                  <c:v>323.4375</c:v>
                </c:pt>
                <c:pt idx="231">
                  <c:v>324.84375</c:v>
                </c:pt>
                <c:pt idx="232">
                  <c:v>326.25</c:v>
                </c:pt>
                <c:pt idx="233">
                  <c:v>327.65625</c:v>
                </c:pt>
                <c:pt idx="234">
                  <c:v>329.0625</c:v>
                </c:pt>
                <c:pt idx="235">
                  <c:v>330.46875</c:v>
                </c:pt>
                <c:pt idx="236">
                  <c:v>331.875</c:v>
                </c:pt>
                <c:pt idx="237">
                  <c:v>333.28125</c:v>
                </c:pt>
                <c:pt idx="238">
                  <c:v>334.6875</c:v>
                </c:pt>
                <c:pt idx="239">
                  <c:v>336.09375</c:v>
                </c:pt>
                <c:pt idx="240">
                  <c:v>337.5</c:v>
                </c:pt>
                <c:pt idx="241">
                  <c:v>338.90625</c:v>
                </c:pt>
                <c:pt idx="242">
                  <c:v>340.3125</c:v>
                </c:pt>
                <c:pt idx="243">
                  <c:v>341.71875</c:v>
                </c:pt>
                <c:pt idx="244">
                  <c:v>343.125</c:v>
                </c:pt>
                <c:pt idx="245">
                  <c:v>344.53125</c:v>
                </c:pt>
                <c:pt idx="246">
                  <c:v>345.9375</c:v>
                </c:pt>
                <c:pt idx="247">
                  <c:v>347.34375</c:v>
                </c:pt>
                <c:pt idx="248">
                  <c:v>348.75</c:v>
                </c:pt>
                <c:pt idx="249">
                  <c:v>350.15625</c:v>
                </c:pt>
                <c:pt idx="250">
                  <c:v>351.5625</c:v>
                </c:pt>
                <c:pt idx="251">
                  <c:v>352.96875</c:v>
                </c:pt>
                <c:pt idx="252">
                  <c:v>354.375</c:v>
                </c:pt>
                <c:pt idx="253">
                  <c:v>355.78125</c:v>
                </c:pt>
                <c:pt idx="254">
                  <c:v>357.1875</c:v>
                </c:pt>
                <c:pt idx="255">
                  <c:v>358.59375</c:v>
                </c:pt>
              </c:numCache>
            </c:numRef>
          </c:xVal>
          <c:yVal>
            <c:numRef>
              <c:f>Computation!$C$18:$C$273</c:f>
              <c:numCache>
                <c:formatCode>0.0</c:formatCode>
                <c:ptCount val="256"/>
                <c:pt idx="0">
                  <c:v>314.35118365717454</c:v>
                </c:pt>
                <c:pt idx="1">
                  <c:v>315.13643110546053</c:v>
                </c:pt>
                <c:pt idx="2">
                  <c:v>317.42795181776034</c:v>
                </c:pt>
                <c:pt idx="3">
                  <c:v>321.03773803338476</c:v>
                </c:pt>
                <c:pt idx="4">
                  <c:v>325.66762987215969</c:v>
                </c:pt>
                <c:pt idx="5">
                  <c:v>330.93093845189054</c:v>
                </c:pt>
                <c:pt idx="6">
                  <c:v>336.38049155258216</c:v>
                </c:pt>
                <c:pt idx="7">
                  <c:v>341.54106996022165</c:v>
                </c:pt>
                <c:pt idx="8">
                  <c:v>345.94388452226548</c:v>
                </c:pt>
                <c:pt idx="9">
                  <c:v>349.16059609647181</c:v>
                </c:pt>
                <c:pt idx="10">
                  <c:v>350.83441368586568</c:v>
                </c:pt>
                <c:pt idx="11">
                  <c:v>350.70601772656306</c:v>
                </c:pt>
                <c:pt idx="12">
                  <c:v>348.63243039660949</c:v>
                </c:pt>
                <c:pt idx="13">
                  <c:v>344.59746578208927</c:v>
                </c:pt>
                <c:pt idx="14">
                  <c:v>338.71300275299279</c:v>
                </c:pt>
                <c:pt idx="15">
                  <c:v>331.21098827131721</c:v>
                </c:pt>
                <c:pt idx="16">
                  <c:v>322.42675040921074</c:v>
                </c:pt>
                <c:pt idx="17">
                  <c:v>312.77482994289886</c:v>
                </c:pt>
                <c:pt idx="18">
                  <c:v>302.7190813963627</c:v>
                </c:pt>
                <c:pt idx="19">
                  <c:v>292.73920956992174</c:v>
                </c:pt>
                <c:pt idx="20">
                  <c:v>283.29616582548022</c:v>
                </c:pt>
                <c:pt idx="21">
                  <c:v>274.79891100353058</c:v>
                </c:pt>
                <c:pt idx="22">
                  <c:v>267.57495283264012</c:v>
                </c:pt>
                <c:pt idx="23">
                  <c:v>261.84679223345893</c:v>
                </c:pt>
                <c:pt idx="24">
                  <c:v>257.71598482778268</c:v>
                </c:pt>
                <c:pt idx="25">
                  <c:v>255.15597225320042</c:v>
                </c:pt>
                <c:pt idx="26">
                  <c:v>254.01420252557216</c:v>
                </c:pt>
                <c:pt idx="27">
                  <c:v>254.02338571537152</c:v>
                </c:pt>
                <c:pt idx="28">
                  <c:v>254.82106936548817</c:v>
                </c:pt>
                <c:pt idx="29">
                  <c:v>255.97611532619868</c:v>
                </c:pt>
                <c:pt idx="30">
                  <c:v>257.02015968577973</c:v>
                </c:pt>
                <c:pt idx="31">
                  <c:v>257.48177645638435</c:v>
                </c:pt>
                <c:pt idx="32">
                  <c:v>256.92086978938352</c:v>
                </c:pt>
                <c:pt idx="33">
                  <c:v>254.96080293387428</c:v>
                </c:pt>
                <c:pt idx="34">
                  <c:v>251.31593611624641</c:v>
                </c:pt>
                <c:pt idx="35">
                  <c:v>245.81257812872769</c:v>
                </c:pt>
                <c:pt idx="36">
                  <c:v>238.40183357381349</c:v>
                </c:pt>
                <c:pt idx="37">
                  <c:v>229.16341485027007</c:v>
                </c:pt>
                <c:pt idx="38">
                  <c:v>218.30014254804456</c:v>
                </c:pt>
                <c:pt idx="39">
                  <c:v>206.12353252086274</c:v>
                </c:pt>
                <c:pt idx="40">
                  <c:v>193.0315136531238</c:v>
                </c:pt>
                <c:pt idx="41">
                  <c:v>179.47989044885171</c:v>
                </c:pt>
                <c:pt idx="42">
                  <c:v>165.94961774160106</c:v>
                </c:pt>
                <c:pt idx="43">
                  <c:v>152.91225822406105</c:v>
                </c:pt>
                <c:pt idx="44">
                  <c:v>140.79612514398741</c:v>
                </c:pt>
                <c:pt idx="45">
                  <c:v>129.95556287140121</c:v>
                </c:pt>
                <c:pt idx="46">
                  <c:v>120.64559070717694</c:v>
                </c:pt>
                <c:pt idx="47">
                  <c:v>113.0037467451117</c:v>
                </c:pt>
                <c:pt idx="48">
                  <c:v>107.04044696853261</c:v>
                </c:pt>
                <c:pt idx="49">
                  <c:v>102.6385578495146</c:v>
                </c:pt>
                <c:pt idx="50">
                  <c:v>99.562213217883169</c:v>
                </c:pt>
                <c:pt idx="51">
                  <c:v>97.474236437378451</c:v>
                </c:pt>
                <c:pt idx="52">
                  <c:v>95.960905488158403</c:v>
                </c:pt>
                <c:pt idx="53">
                  <c:v>94.562266574996983</c:v>
                </c:pt>
                <c:pt idx="54">
                  <c:v>92.805799899872568</c:v>
                </c:pt>
                <c:pt idx="55">
                  <c:v>90.240998378818148</c:v>
                </c:pt>
                <c:pt idx="56">
                  <c:v>86.47235394048694</c:v>
                </c:pt>
                <c:pt idx="57">
                  <c:v>81.188361409781066</c:v>
                </c:pt>
                <c:pt idx="58">
                  <c:v>74.184438496073113</c:v>
                </c:pt>
                <c:pt idx="59">
                  <c:v>65.378101169634775</c:v>
                </c:pt>
                <c:pt idx="60">
                  <c:v>54.815294789467423</c:v>
                </c:pt>
                <c:pt idx="61">
                  <c:v>42.667422091778704</c:v>
                </c:pt>
                <c:pt idx="62">
                  <c:v>29.219283140180792</c:v>
                </c:pt>
                <c:pt idx="63">
                  <c:v>14.84880074704227</c:v>
                </c:pt>
                <c:pt idx="64">
                  <c:v>-3.2484152127251627E-15</c:v>
                </c:pt>
                <c:pt idx="65">
                  <c:v>-14.848800747042183</c:v>
                </c:pt>
                <c:pt idx="66">
                  <c:v>-29.219283140180721</c:v>
                </c:pt>
                <c:pt idx="67">
                  <c:v>-42.667422091778562</c:v>
                </c:pt>
                <c:pt idx="68">
                  <c:v>-54.815294789467316</c:v>
                </c:pt>
                <c:pt idx="69">
                  <c:v>-65.378101169634718</c:v>
                </c:pt>
                <c:pt idx="70">
                  <c:v>-74.184438496073071</c:v>
                </c:pt>
                <c:pt idx="71">
                  <c:v>-81.188361409781066</c:v>
                </c:pt>
                <c:pt idx="72">
                  <c:v>-86.472353940486798</c:v>
                </c:pt>
                <c:pt idx="73">
                  <c:v>-90.240998378818134</c:v>
                </c:pt>
                <c:pt idx="74">
                  <c:v>-92.805799899872639</c:v>
                </c:pt>
                <c:pt idx="75">
                  <c:v>-94.562266574996968</c:v>
                </c:pt>
                <c:pt idx="76">
                  <c:v>-95.960905488158559</c:v>
                </c:pt>
                <c:pt idx="77">
                  <c:v>-97.474236437378508</c:v>
                </c:pt>
                <c:pt idx="78">
                  <c:v>-99.562213217883155</c:v>
                </c:pt>
                <c:pt idx="79">
                  <c:v>-102.63855784951457</c:v>
                </c:pt>
                <c:pt idx="80">
                  <c:v>-107.04044696853259</c:v>
                </c:pt>
                <c:pt idx="81">
                  <c:v>-113.00374674511164</c:v>
                </c:pt>
                <c:pt idx="82">
                  <c:v>-120.64559070717695</c:v>
                </c:pt>
                <c:pt idx="83">
                  <c:v>-129.95556287140127</c:v>
                </c:pt>
                <c:pt idx="84">
                  <c:v>-140.79612514398735</c:v>
                </c:pt>
                <c:pt idx="85">
                  <c:v>-152.91225822406105</c:v>
                </c:pt>
                <c:pt idx="86">
                  <c:v>-165.94961774160095</c:v>
                </c:pt>
                <c:pt idx="87">
                  <c:v>-179.47989044885165</c:v>
                </c:pt>
                <c:pt idx="88">
                  <c:v>-193.03151365312377</c:v>
                </c:pt>
                <c:pt idx="89">
                  <c:v>-206.12353252086271</c:v>
                </c:pt>
                <c:pt idx="90">
                  <c:v>-218.30014254804465</c:v>
                </c:pt>
                <c:pt idx="91">
                  <c:v>-229.16341485027002</c:v>
                </c:pt>
                <c:pt idx="92">
                  <c:v>-238.40183357381343</c:v>
                </c:pt>
                <c:pt idx="93">
                  <c:v>-245.81257812872772</c:v>
                </c:pt>
                <c:pt idx="94">
                  <c:v>-251.31593611624641</c:v>
                </c:pt>
                <c:pt idx="95">
                  <c:v>-254.96080293387413</c:v>
                </c:pt>
                <c:pt idx="96">
                  <c:v>-256.9208697893834</c:v>
                </c:pt>
                <c:pt idx="97">
                  <c:v>-257.4817764563843</c:v>
                </c:pt>
                <c:pt idx="98">
                  <c:v>-257.02015968577967</c:v>
                </c:pt>
                <c:pt idx="99">
                  <c:v>-255.97611532619871</c:v>
                </c:pt>
                <c:pt idx="100">
                  <c:v>-254.8210693654882</c:v>
                </c:pt>
                <c:pt idx="101">
                  <c:v>-254.02338571537143</c:v>
                </c:pt>
                <c:pt idx="102">
                  <c:v>-254.0142025255721</c:v>
                </c:pt>
                <c:pt idx="103">
                  <c:v>-255.15597225320036</c:v>
                </c:pt>
                <c:pt idx="104">
                  <c:v>-257.71598482778273</c:v>
                </c:pt>
                <c:pt idx="105">
                  <c:v>-261.84679223345893</c:v>
                </c:pt>
                <c:pt idx="106">
                  <c:v>-267.57495283264012</c:v>
                </c:pt>
                <c:pt idx="107">
                  <c:v>-274.79891100353052</c:v>
                </c:pt>
                <c:pt idx="108">
                  <c:v>-283.2961658254801</c:v>
                </c:pt>
                <c:pt idx="109">
                  <c:v>-292.7392095699218</c:v>
                </c:pt>
                <c:pt idx="110">
                  <c:v>-302.71908139636264</c:v>
                </c:pt>
                <c:pt idx="111">
                  <c:v>-312.7748299428988</c:v>
                </c:pt>
                <c:pt idx="112">
                  <c:v>-322.42675040921068</c:v>
                </c:pt>
                <c:pt idx="113">
                  <c:v>-331.21098827131715</c:v>
                </c:pt>
                <c:pt idx="114">
                  <c:v>-338.71300275299268</c:v>
                </c:pt>
                <c:pt idx="115">
                  <c:v>-344.59746578208927</c:v>
                </c:pt>
                <c:pt idx="116">
                  <c:v>-348.63243039660949</c:v>
                </c:pt>
                <c:pt idx="117">
                  <c:v>-350.706017726563</c:v>
                </c:pt>
                <c:pt idx="118">
                  <c:v>-350.83441368586568</c:v>
                </c:pt>
                <c:pt idx="119">
                  <c:v>-349.16059609647181</c:v>
                </c:pt>
                <c:pt idx="120">
                  <c:v>-345.94388452226553</c:v>
                </c:pt>
                <c:pt idx="121">
                  <c:v>-341.54106996022148</c:v>
                </c:pt>
                <c:pt idx="122">
                  <c:v>-336.3804915525821</c:v>
                </c:pt>
                <c:pt idx="123">
                  <c:v>-330.9309384518906</c:v>
                </c:pt>
                <c:pt idx="124">
                  <c:v>-325.66762987215969</c:v>
                </c:pt>
                <c:pt idx="125">
                  <c:v>-321.03773803338481</c:v>
                </c:pt>
                <c:pt idx="126">
                  <c:v>-317.42795181776029</c:v>
                </c:pt>
                <c:pt idx="127">
                  <c:v>-315.13643110546053</c:v>
                </c:pt>
                <c:pt idx="128">
                  <c:v>-314.35118365717454</c:v>
                </c:pt>
                <c:pt idx="129">
                  <c:v>-315.13643110546053</c:v>
                </c:pt>
                <c:pt idx="130">
                  <c:v>-317.42795181776034</c:v>
                </c:pt>
                <c:pt idx="131">
                  <c:v>-321.03773803338487</c:v>
                </c:pt>
                <c:pt idx="132">
                  <c:v>-325.66762987215964</c:v>
                </c:pt>
                <c:pt idx="133">
                  <c:v>-330.93093845189054</c:v>
                </c:pt>
                <c:pt idx="134">
                  <c:v>-336.3804915525821</c:v>
                </c:pt>
                <c:pt idx="135">
                  <c:v>-341.54106996022159</c:v>
                </c:pt>
                <c:pt idx="136">
                  <c:v>-345.94388452226542</c:v>
                </c:pt>
                <c:pt idx="137">
                  <c:v>-349.16059609647181</c:v>
                </c:pt>
                <c:pt idx="138">
                  <c:v>-350.83441368586574</c:v>
                </c:pt>
                <c:pt idx="139">
                  <c:v>-350.70601772656312</c:v>
                </c:pt>
                <c:pt idx="140">
                  <c:v>-348.63243039660955</c:v>
                </c:pt>
                <c:pt idx="141">
                  <c:v>-344.59746578208933</c:v>
                </c:pt>
                <c:pt idx="142">
                  <c:v>-338.71300275299279</c:v>
                </c:pt>
                <c:pt idx="143">
                  <c:v>-331.21098827131715</c:v>
                </c:pt>
                <c:pt idx="144">
                  <c:v>-322.4267504092108</c:v>
                </c:pt>
                <c:pt idx="145">
                  <c:v>-312.77482994289892</c:v>
                </c:pt>
                <c:pt idx="146">
                  <c:v>-302.71908139636275</c:v>
                </c:pt>
                <c:pt idx="147">
                  <c:v>-292.7392095699218</c:v>
                </c:pt>
                <c:pt idx="148">
                  <c:v>-283.2961658254801</c:v>
                </c:pt>
                <c:pt idx="149">
                  <c:v>-274.79891100353052</c:v>
                </c:pt>
                <c:pt idx="150">
                  <c:v>-267.57495283264018</c:v>
                </c:pt>
                <c:pt idx="151">
                  <c:v>-261.84679223345898</c:v>
                </c:pt>
                <c:pt idx="152">
                  <c:v>-257.71598482778268</c:v>
                </c:pt>
                <c:pt idx="153">
                  <c:v>-255.15597225320053</c:v>
                </c:pt>
                <c:pt idx="154">
                  <c:v>-254.01420252557224</c:v>
                </c:pt>
                <c:pt idx="155">
                  <c:v>-254.02338571537149</c:v>
                </c:pt>
                <c:pt idx="156">
                  <c:v>-254.8210693654882</c:v>
                </c:pt>
                <c:pt idx="157">
                  <c:v>-255.97611532619857</c:v>
                </c:pt>
                <c:pt idx="158">
                  <c:v>-257.02015968577973</c:v>
                </c:pt>
                <c:pt idx="159">
                  <c:v>-257.4817764563843</c:v>
                </c:pt>
                <c:pt idx="160">
                  <c:v>-256.92086978938363</c:v>
                </c:pt>
                <c:pt idx="161">
                  <c:v>-254.96080293387422</c:v>
                </c:pt>
                <c:pt idx="162">
                  <c:v>-251.31593611624649</c:v>
                </c:pt>
                <c:pt idx="163">
                  <c:v>-245.81257812872781</c:v>
                </c:pt>
                <c:pt idx="164">
                  <c:v>-238.40183357381341</c:v>
                </c:pt>
                <c:pt idx="165">
                  <c:v>-229.16341485027016</c:v>
                </c:pt>
                <c:pt idx="166">
                  <c:v>-218.30014254804456</c:v>
                </c:pt>
                <c:pt idx="167">
                  <c:v>-206.12353252086274</c:v>
                </c:pt>
                <c:pt idx="168">
                  <c:v>-193.03151365312408</c:v>
                </c:pt>
                <c:pt idx="169">
                  <c:v>-179.47989044885142</c:v>
                </c:pt>
                <c:pt idx="170">
                  <c:v>-165.94961774160106</c:v>
                </c:pt>
                <c:pt idx="171">
                  <c:v>-152.91225822406111</c:v>
                </c:pt>
                <c:pt idx="172">
                  <c:v>-140.79612514398741</c:v>
                </c:pt>
                <c:pt idx="173">
                  <c:v>-129.95556287140136</c:v>
                </c:pt>
                <c:pt idx="174">
                  <c:v>-120.64559070717701</c:v>
                </c:pt>
                <c:pt idx="175">
                  <c:v>-113.00374674511187</c:v>
                </c:pt>
                <c:pt idx="176">
                  <c:v>-107.04044696853254</c:v>
                </c:pt>
                <c:pt idx="177">
                  <c:v>-102.63855784951447</c:v>
                </c:pt>
                <c:pt idx="178">
                  <c:v>-99.562213217883098</c:v>
                </c:pt>
                <c:pt idx="179">
                  <c:v>-97.474236437378309</c:v>
                </c:pt>
                <c:pt idx="180">
                  <c:v>-95.960905488158417</c:v>
                </c:pt>
                <c:pt idx="181">
                  <c:v>-94.562266574996983</c:v>
                </c:pt>
                <c:pt idx="182">
                  <c:v>-92.805799899872738</c:v>
                </c:pt>
                <c:pt idx="183">
                  <c:v>-90.240998378818233</c:v>
                </c:pt>
                <c:pt idx="184">
                  <c:v>-86.472353940487082</c:v>
                </c:pt>
                <c:pt idx="185">
                  <c:v>-81.188361409781209</c:v>
                </c:pt>
                <c:pt idx="186">
                  <c:v>-74.184438496073014</c:v>
                </c:pt>
                <c:pt idx="187">
                  <c:v>-65.378101169634931</c:v>
                </c:pt>
                <c:pt idx="188">
                  <c:v>-54.815294789467401</c:v>
                </c:pt>
                <c:pt idx="189">
                  <c:v>-42.667422091778619</c:v>
                </c:pt>
                <c:pt idx="190">
                  <c:v>-29.219283140181162</c:v>
                </c:pt>
                <c:pt idx="191">
                  <c:v>-14.848800747042009</c:v>
                </c:pt>
                <c:pt idx="192">
                  <c:v>-1.5829949151980023E-13</c:v>
                </c:pt>
                <c:pt idx="193">
                  <c:v>14.848800747042034</c:v>
                </c:pt>
                <c:pt idx="194">
                  <c:v>29.219283140180728</c:v>
                </c:pt>
                <c:pt idx="195">
                  <c:v>42.667422091778654</c:v>
                </c:pt>
                <c:pt idx="196">
                  <c:v>54.815294789467274</c:v>
                </c:pt>
                <c:pt idx="197">
                  <c:v>65.378101169634547</c:v>
                </c:pt>
                <c:pt idx="198">
                  <c:v>74.18443849607317</c:v>
                </c:pt>
                <c:pt idx="199">
                  <c:v>81.188361409781095</c:v>
                </c:pt>
                <c:pt idx="200">
                  <c:v>86.472353940486983</c:v>
                </c:pt>
                <c:pt idx="201">
                  <c:v>90.240998378818247</c:v>
                </c:pt>
                <c:pt idx="202">
                  <c:v>92.805799899872625</c:v>
                </c:pt>
                <c:pt idx="203">
                  <c:v>94.562266574996883</c:v>
                </c:pt>
                <c:pt idx="204">
                  <c:v>95.960905488158303</c:v>
                </c:pt>
                <c:pt idx="205">
                  <c:v>97.474236437378366</c:v>
                </c:pt>
                <c:pt idx="206">
                  <c:v>99.562213217882999</c:v>
                </c:pt>
                <c:pt idx="207">
                  <c:v>102.63855784951465</c:v>
                </c:pt>
                <c:pt idx="208">
                  <c:v>107.04044696853265</c:v>
                </c:pt>
                <c:pt idx="209">
                  <c:v>113.00374674511146</c:v>
                </c:pt>
                <c:pt idx="210">
                  <c:v>120.64559070717688</c:v>
                </c:pt>
                <c:pt idx="211">
                  <c:v>129.95556287140116</c:v>
                </c:pt>
                <c:pt idx="212">
                  <c:v>140.79612514398733</c:v>
                </c:pt>
                <c:pt idx="213">
                  <c:v>152.91225822406113</c:v>
                </c:pt>
                <c:pt idx="214">
                  <c:v>165.9496177416008</c:v>
                </c:pt>
                <c:pt idx="215">
                  <c:v>179.47989044885165</c:v>
                </c:pt>
                <c:pt idx="216">
                  <c:v>193.03151365312368</c:v>
                </c:pt>
                <c:pt idx="217">
                  <c:v>206.12353252086268</c:v>
                </c:pt>
                <c:pt idx="218">
                  <c:v>218.30014254804448</c:v>
                </c:pt>
                <c:pt idx="219">
                  <c:v>229.1634148502699</c:v>
                </c:pt>
                <c:pt idx="220">
                  <c:v>238.40183357381349</c:v>
                </c:pt>
                <c:pt idx="221">
                  <c:v>245.81257812872769</c:v>
                </c:pt>
                <c:pt idx="222">
                  <c:v>251.31593611624638</c:v>
                </c:pt>
                <c:pt idx="223">
                  <c:v>254.96080293387433</c:v>
                </c:pt>
                <c:pt idx="224">
                  <c:v>256.92086978938329</c:v>
                </c:pt>
                <c:pt idx="225">
                  <c:v>257.48177645638435</c:v>
                </c:pt>
                <c:pt idx="226">
                  <c:v>257.02015968577945</c:v>
                </c:pt>
                <c:pt idx="227">
                  <c:v>255.97611532619837</c:v>
                </c:pt>
                <c:pt idx="228">
                  <c:v>254.8210693654882</c:v>
                </c:pt>
                <c:pt idx="229">
                  <c:v>254.02338571537172</c:v>
                </c:pt>
                <c:pt idx="230">
                  <c:v>254.01420252557224</c:v>
                </c:pt>
                <c:pt idx="231">
                  <c:v>255.15597225320016</c:v>
                </c:pt>
                <c:pt idx="232">
                  <c:v>257.71598482778268</c:v>
                </c:pt>
                <c:pt idx="233">
                  <c:v>261.84679223345887</c:v>
                </c:pt>
                <c:pt idx="234">
                  <c:v>267.57495283264001</c:v>
                </c:pt>
                <c:pt idx="235">
                  <c:v>274.79891100353046</c:v>
                </c:pt>
                <c:pt idx="236">
                  <c:v>283.29616582548005</c:v>
                </c:pt>
                <c:pt idx="237">
                  <c:v>292.73920956992185</c:v>
                </c:pt>
                <c:pt idx="238">
                  <c:v>302.71908139636275</c:v>
                </c:pt>
                <c:pt idx="239">
                  <c:v>312.77482994289869</c:v>
                </c:pt>
                <c:pt idx="240">
                  <c:v>322.42675040921063</c:v>
                </c:pt>
                <c:pt idx="241">
                  <c:v>331.21098827131704</c:v>
                </c:pt>
                <c:pt idx="242">
                  <c:v>338.71300275299268</c:v>
                </c:pt>
                <c:pt idx="243">
                  <c:v>344.59746578208922</c:v>
                </c:pt>
                <c:pt idx="244">
                  <c:v>348.63243039660944</c:v>
                </c:pt>
                <c:pt idx="245">
                  <c:v>350.70601772656312</c:v>
                </c:pt>
                <c:pt idx="246">
                  <c:v>350.83441368586574</c:v>
                </c:pt>
                <c:pt idx="247">
                  <c:v>349.16059609647169</c:v>
                </c:pt>
                <c:pt idx="248">
                  <c:v>345.94388452226525</c:v>
                </c:pt>
                <c:pt idx="249">
                  <c:v>341.54106996022176</c:v>
                </c:pt>
                <c:pt idx="250">
                  <c:v>336.38049155258193</c:v>
                </c:pt>
                <c:pt idx="251">
                  <c:v>330.93093845189065</c:v>
                </c:pt>
                <c:pt idx="252">
                  <c:v>325.66762987215981</c:v>
                </c:pt>
                <c:pt idx="253">
                  <c:v>321.03773803338487</c:v>
                </c:pt>
                <c:pt idx="254">
                  <c:v>317.4279518177604</c:v>
                </c:pt>
                <c:pt idx="255">
                  <c:v>315.13643110546047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336344"/>
        <c:axId val="394394192"/>
      </c:scatterChart>
      <c:scatterChart>
        <c:scatterStyle val="smoothMarker"/>
        <c:varyColors val="0"/>
        <c:ser>
          <c:idx val="11"/>
          <c:order val="0"/>
          <c:tx>
            <c:v>Irms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Computation!$B$18:$B$273</c:f>
              <c:numCache>
                <c:formatCode>0.000</c:formatCode>
                <c:ptCount val="256"/>
                <c:pt idx="0">
                  <c:v>0</c:v>
                </c:pt>
                <c:pt idx="1">
                  <c:v>1.40625</c:v>
                </c:pt>
                <c:pt idx="2">
                  <c:v>2.8125</c:v>
                </c:pt>
                <c:pt idx="3">
                  <c:v>4.21875</c:v>
                </c:pt>
                <c:pt idx="4">
                  <c:v>5.625</c:v>
                </c:pt>
                <c:pt idx="5">
                  <c:v>7.03125</c:v>
                </c:pt>
                <c:pt idx="6">
                  <c:v>8.4375</c:v>
                </c:pt>
                <c:pt idx="7">
                  <c:v>9.84375</c:v>
                </c:pt>
                <c:pt idx="8">
                  <c:v>11.25</c:v>
                </c:pt>
                <c:pt idx="9">
                  <c:v>12.65625</c:v>
                </c:pt>
                <c:pt idx="10">
                  <c:v>14.0625</c:v>
                </c:pt>
                <c:pt idx="11">
                  <c:v>15.46875</c:v>
                </c:pt>
                <c:pt idx="12">
                  <c:v>16.875</c:v>
                </c:pt>
                <c:pt idx="13">
                  <c:v>18.28125</c:v>
                </c:pt>
                <c:pt idx="14">
                  <c:v>19.6875</c:v>
                </c:pt>
                <c:pt idx="15">
                  <c:v>21.09375</c:v>
                </c:pt>
                <c:pt idx="16">
                  <c:v>22.5</c:v>
                </c:pt>
                <c:pt idx="17">
                  <c:v>23.90625</c:v>
                </c:pt>
                <c:pt idx="18">
                  <c:v>25.3125</c:v>
                </c:pt>
                <c:pt idx="19">
                  <c:v>26.71875</c:v>
                </c:pt>
                <c:pt idx="20">
                  <c:v>28.125</c:v>
                </c:pt>
                <c:pt idx="21">
                  <c:v>29.53125</c:v>
                </c:pt>
                <c:pt idx="22">
                  <c:v>30.9375</c:v>
                </c:pt>
                <c:pt idx="23">
                  <c:v>32.34375</c:v>
                </c:pt>
                <c:pt idx="24">
                  <c:v>33.75</c:v>
                </c:pt>
                <c:pt idx="25">
                  <c:v>35.15625</c:v>
                </c:pt>
                <c:pt idx="26">
                  <c:v>36.5625</c:v>
                </c:pt>
                <c:pt idx="27">
                  <c:v>37.96875</c:v>
                </c:pt>
                <c:pt idx="28">
                  <c:v>39.375</c:v>
                </c:pt>
                <c:pt idx="29">
                  <c:v>40.78125</c:v>
                </c:pt>
                <c:pt idx="30">
                  <c:v>42.1875</c:v>
                </c:pt>
                <c:pt idx="31">
                  <c:v>43.59375</c:v>
                </c:pt>
                <c:pt idx="32">
                  <c:v>45</c:v>
                </c:pt>
                <c:pt idx="33">
                  <c:v>46.40625</c:v>
                </c:pt>
                <c:pt idx="34">
                  <c:v>47.8125</c:v>
                </c:pt>
                <c:pt idx="35">
                  <c:v>49.21875</c:v>
                </c:pt>
                <c:pt idx="36">
                  <c:v>50.625</c:v>
                </c:pt>
                <c:pt idx="37">
                  <c:v>52.03125</c:v>
                </c:pt>
                <c:pt idx="38">
                  <c:v>53.4375</c:v>
                </c:pt>
                <c:pt idx="39">
                  <c:v>54.84375</c:v>
                </c:pt>
                <c:pt idx="40">
                  <c:v>56.25</c:v>
                </c:pt>
                <c:pt idx="41">
                  <c:v>57.65625</c:v>
                </c:pt>
                <c:pt idx="42">
                  <c:v>59.0625</c:v>
                </c:pt>
                <c:pt idx="43">
                  <c:v>60.46875</c:v>
                </c:pt>
                <c:pt idx="44">
                  <c:v>61.875</c:v>
                </c:pt>
                <c:pt idx="45">
                  <c:v>63.28125</c:v>
                </c:pt>
                <c:pt idx="46">
                  <c:v>64.6875</c:v>
                </c:pt>
                <c:pt idx="47">
                  <c:v>66.09375</c:v>
                </c:pt>
                <c:pt idx="48">
                  <c:v>67.5</c:v>
                </c:pt>
                <c:pt idx="49">
                  <c:v>68.90625</c:v>
                </c:pt>
                <c:pt idx="50">
                  <c:v>70.3125</c:v>
                </c:pt>
                <c:pt idx="51">
                  <c:v>71.71875</c:v>
                </c:pt>
                <c:pt idx="52">
                  <c:v>73.125</c:v>
                </c:pt>
                <c:pt idx="53">
                  <c:v>74.53125</c:v>
                </c:pt>
                <c:pt idx="54">
                  <c:v>75.9375</c:v>
                </c:pt>
                <c:pt idx="55">
                  <c:v>77.34375</c:v>
                </c:pt>
                <c:pt idx="56">
                  <c:v>78.75</c:v>
                </c:pt>
                <c:pt idx="57">
                  <c:v>80.15625</c:v>
                </c:pt>
                <c:pt idx="58">
                  <c:v>81.5625</c:v>
                </c:pt>
                <c:pt idx="59">
                  <c:v>82.96875</c:v>
                </c:pt>
                <c:pt idx="60">
                  <c:v>84.375</c:v>
                </c:pt>
                <c:pt idx="61">
                  <c:v>85.78125</c:v>
                </c:pt>
                <c:pt idx="62">
                  <c:v>87.1875</c:v>
                </c:pt>
                <c:pt idx="63">
                  <c:v>88.59375</c:v>
                </c:pt>
                <c:pt idx="64">
                  <c:v>90</c:v>
                </c:pt>
                <c:pt idx="65">
                  <c:v>91.40625</c:v>
                </c:pt>
                <c:pt idx="66">
                  <c:v>92.8125</c:v>
                </c:pt>
                <c:pt idx="67">
                  <c:v>94.21875</c:v>
                </c:pt>
                <c:pt idx="68">
                  <c:v>95.625</c:v>
                </c:pt>
                <c:pt idx="69">
                  <c:v>97.03125</c:v>
                </c:pt>
                <c:pt idx="70">
                  <c:v>98.4375</c:v>
                </c:pt>
                <c:pt idx="71">
                  <c:v>99.84375</c:v>
                </c:pt>
                <c:pt idx="72">
                  <c:v>101.25</c:v>
                </c:pt>
                <c:pt idx="73">
                  <c:v>102.65625</c:v>
                </c:pt>
                <c:pt idx="74">
                  <c:v>104.0625</c:v>
                </c:pt>
                <c:pt idx="75">
                  <c:v>105.46875</c:v>
                </c:pt>
                <c:pt idx="76">
                  <c:v>106.875</c:v>
                </c:pt>
                <c:pt idx="77">
                  <c:v>108.28125</c:v>
                </c:pt>
                <c:pt idx="78">
                  <c:v>109.6875</c:v>
                </c:pt>
                <c:pt idx="79">
                  <c:v>111.09375</c:v>
                </c:pt>
                <c:pt idx="80">
                  <c:v>112.5</c:v>
                </c:pt>
                <c:pt idx="81">
                  <c:v>113.90625</c:v>
                </c:pt>
                <c:pt idx="82">
                  <c:v>115.3125</c:v>
                </c:pt>
                <c:pt idx="83">
                  <c:v>116.71875</c:v>
                </c:pt>
                <c:pt idx="84">
                  <c:v>118.125</c:v>
                </c:pt>
                <c:pt idx="85">
                  <c:v>119.53125</c:v>
                </c:pt>
                <c:pt idx="86">
                  <c:v>120.9375</c:v>
                </c:pt>
                <c:pt idx="87">
                  <c:v>122.34375</c:v>
                </c:pt>
                <c:pt idx="88">
                  <c:v>123.75</c:v>
                </c:pt>
                <c:pt idx="89">
                  <c:v>125.15625</c:v>
                </c:pt>
                <c:pt idx="90">
                  <c:v>126.5625</c:v>
                </c:pt>
                <c:pt idx="91">
                  <c:v>127.96875</c:v>
                </c:pt>
                <c:pt idx="92">
                  <c:v>129.375</c:v>
                </c:pt>
                <c:pt idx="93">
                  <c:v>130.78125</c:v>
                </c:pt>
                <c:pt idx="94">
                  <c:v>132.1875</c:v>
                </c:pt>
                <c:pt idx="95">
                  <c:v>133.59375</c:v>
                </c:pt>
                <c:pt idx="96">
                  <c:v>135</c:v>
                </c:pt>
                <c:pt idx="97">
                  <c:v>136.40625</c:v>
                </c:pt>
                <c:pt idx="98">
                  <c:v>137.8125</c:v>
                </c:pt>
                <c:pt idx="99">
                  <c:v>139.21875</c:v>
                </c:pt>
                <c:pt idx="100">
                  <c:v>140.625</c:v>
                </c:pt>
                <c:pt idx="101">
                  <c:v>142.03125</c:v>
                </c:pt>
                <c:pt idx="102">
                  <c:v>143.4375</c:v>
                </c:pt>
                <c:pt idx="103">
                  <c:v>144.84375</c:v>
                </c:pt>
                <c:pt idx="104">
                  <c:v>146.25</c:v>
                </c:pt>
                <c:pt idx="105">
                  <c:v>147.65625</c:v>
                </c:pt>
                <c:pt idx="106">
                  <c:v>149.0625</c:v>
                </c:pt>
                <c:pt idx="107">
                  <c:v>150.46875</c:v>
                </c:pt>
                <c:pt idx="108">
                  <c:v>151.875</c:v>
                </c:pt>
                <c:pt idx="109">
                  <c:v>153.28125</c:v>
                </c:pt>
                <c:pt idx="110">
                  <c:v>154.6875</c:v>
                </c:pt>
                <c:pt idx="111">
                  <c:v>156.09375</c:v>
                </c:pt>
                <c:pt idx="112">
                  <c:v>157.5</c:v>
                </c:pt>
                <c:pt idx="113">
                  <c:v>158.90625</c:v>
                </c:pt>
                <c:pt idx="114">
                  <c:v>160.3125</c:v>
                </c:pt>
                <c:pt idx="115">
                  <c:v>161.71875</c:v>
                </c:pt>
                <c:pt idx="116">
                  <c:v>163.125</c:v>
                </c:pt>
                <c:pt idx="117">
                  <c:v>164.53125</c:v>
                </c:pt>
                <c:pt idx="118">
                  <c:v>165.9375</c:v>
                </c:pt>
                <c:pt idx="119">
                  <c:v>167.34375</c:v>
                </c:pt>
                <c:pt idx="120">
                  <c:v>168.75</c:v>
                </c:pt>
                <c:pt idx="121">
                  <c:v>170.15625</c:v>
                </c:pt>
                <c:pt idx="122">
                  <c:v>171.5625</c:v>
                </c:pt>
                <c:pt idx="123">
                  <c:v>172.96875</c:v>
                </c:pt>
                <c:pt idx="124">
                  <c:v>174.375</c:v>
                </c:pt>
                <c:pt idx="125">
                  <c:v>175.78125</c:v>
                </c:pt>
                <c:pt idx="126">
                  <c:v>177.1875</c:v>
                </c:pt>
                <c:pt idx="127">
                  <c:v>178.59375</c:v>
                </c:pt>
                <c:pt idx="128">
                  <c:v>180</c:v>
                </c:pt>
                <c:pt idx="129">
                  <c:v>181.40625</c:v>
                </c:pt>
                <c:pt idx="130">
                  <c:v>182.8125</c:v>
                </c:pt>
                <c:pt idx="131">
                  <c:v>184.21875</c:v>
                </c:pt>
                <c:pt idx="132">
                  <c:v>185.625</c:v>
                </c:pt>
                <c:pt idx="133">
                  <c:v>187.03125</c:v>
                </c:pt>
                <c:pt idx="134">
                  <c:v>188.4375</c:v>
                </c:pt>
                <c:pt idx="135">
                  <c:v>189.84375</c:v>
                </c:pt>
                <c:pt idx="136">
                  <c:v>191.25</c:v>
                </c:pt>
                <c:pt idx="137">
                  <c:v>192.65625</c:v>
                </c:pt>
                <c:pt idx="138">
                  <c:v>194.0625</c:v>
                </c:pt>
                <c:pt idx="139">
                  <c:v>195.46875</c:v>
                </c:pt>
                <c:pt idx="140">
                  <c:v>196.875</c:v>
                </c:pt>
                <c:pt idx="141">
                  <c:v>198.28125</c:v>
                </c:pt>
                <c:pt idx="142">
                  <c:v>199.6875</c:v>
                </c:pt>
                <c:pt idx="143">
                  <c:v>201.09375</c:v>
                </c:pt>
                <c:pt idx="144">
                  <c:v>202.5</c:v>
                </c:pt>
                <c:pt idx="145">
                  <c:v>203.90625</c:v>
                </c:pt>
                <c:pt idx="146">
                  <c:v>205.3125</c:v>
                </c:pt>
                <c:pt idx="147">
                  <c:v>206.71875</c:v>
                </c:pt>
                <c:pt idx="148">
                  <c:v>208.125</c:v>
                </c:pt>
                <c:pt idx="149">
                  <c:v>209.53125</c:v>
                </c:pt>
                <c:pt idx="150">
                  <c:v>210.9375</c:v>
                </c:pt>
                <c:pt idx="151">
                  <c:v>212.34375</c:v>
                </c:pt>
                <c:pt idx="152">
                  <c:v>213.75</c:v>
                </c:pt>
                <c:pt idx="153">
                  <c:v>215.15625</c:v>
                </c:pt>
                <c:pt idx="154">
                  <c:v>216.5625</c:v>
                </c:pt>
                <c:pt idx="155">
                  <c:v>217.96875</c:v>
                </c:pt>
                <c:pt idx="156">
                  <c:v>219.375</c:v>
                </c:pt>
                <c:pt idx="157">
                  <c:v>220.78125</c:v>
                </c:pt>
                <c:pt idx="158">
                  <c:v>222.1875</c:v>
                </c:pt>
                <c:pt idx="159">
                  <c:v>223.59375</c:v>
                </c:pt>
                <c:pt idx="160">
                  <c:v>225</c:v>
                </c:pt>
                <c:pt idx="161">
                  <c:v>226.40625</c:v>
                </c:pt>
                <c:pt idx="162">
                  <c:v>227.8125</c:v>
                </c:pt>
                <c:pt idx="163">
                  <c:v>229.21875</c:v>
                </c:pt>
                <c:pt idx="164">
                  <c:v>230.625</c:v>
                </c:pt>
                <c:pt idx="165">
                  <c:v>232.03125</c:v>
                </c:pt>
                <c:pt idx="166">
                  <c:v>233.4375</c:v>
                </c:pt>
                <c:pt idx="167">
                  <c:v>234.84375</c:v>
                </c:pt>
                <c:pt idx="168">
                  <c:v>236.25</c:v>
                </c:pt>
                <c:pt idx="169">
                  <c:v>237.65625</c:v>
                </c:pt>
                <c:pt idx="170">
                  <c:v>239.0625</c:v>
                </c:pt>
                <c:pt idx="171">
                  <c:v>240.46875</c:v>
                </c:pt>
                <c:pt idx="172">
                  <c:v>241.875</c:v>
                </c:pt>
                <c:pt idx="173">
                  <c:v>243.28125</c:v>
                </c:pt>
                <c:pt idx="174">
                  <c:v>244.6875</c:v>
                </c:pt>
                <c:pt idx="175">
                  <c:v>246.09375</c:v>
                </c:pt>
                <c:pt idx="176">
                  <c:v>247.5</c:v>
                </c:pt>
                <c:pt idx="177">
                  <c:v>248.90625</c:v>
                </c:pt>
                <c:pt idx="178">
                  <c:v>250.3125</c:v>
                </c:pt>
                <c:pt idx="179">
                  <c:v>251.71875</c:v>
                </c:pt>
                <c:pt idx="180">
                  <c:v>253.125</c:v>
                </c:pt>
                <c:pt idx="181">
                  <c:v>254.53125</c:v>
                </c:pt>
                <c:pt idx="182">
                  <c:v>255.9375</c:v>
                </c:pt>
                <c:pt idx="183">
                  <c:v>257.34375</c:v>
                </c:pt>
                <c:pt idx="184">
                  <c:v>258.75</c:v>
                </c:pt>
                <c:pt idx="185">
                  <c:v>260.15625</c:v>
                </c:pt>
                <c:pt idx="186">
                  <c:v>261.5625</c:v>
                </c:pt>
                <c:pt idx="187">
                  <c:v>262.96875</c:v>
                </c:pt>
                <c:pt idx="188">
                  <c:v>264.375</c:v>
                </c:pt>
                <c:pt idx="189">
                  <c:v>265.78125</c:v>
                </c:pt>
                <c:pt idx="190">
                  <c:v>267.1875</c:v>
                </c:pt>
                <c:pt idx="191">
                  <c:v>268.59375</c:v>
                </c:pt>
                <c:pt idx="192">
                  <c:v>270</c:v>
                </c:pt>
                <c:pt idx="193">
                  <c:v>271.40625</c:v>
                </c:pt>
                <c:pt idx="194">
                  <c:v>272.8125</c:v>
                </c:pt>
                <c:pt idx="195">
                  <c:v>274.21875</c:v>
                </c:pt>
                <c:pt idx="196">
                  <c:v>275.625</c:v>
                </c:pt>
                <c:pt idx="197">
                  <c:v>277.03125</c:v>
                </c:pt>
                <c:pt idx="198">
                  <c:v>278.4375</c:v>
                </c:pt>
                <c:pt idx="199">
                  <c:v>279.84375</c:v>
                </c:pt>
                <c:pt idx="200">
                  <c:v>281.25</c:v>
                </c:pt>
                <c:pt idx="201">
                  <c:v>282.65625</c:v>
                </c:pt>
                <c:pt idx="202">
                  <c:v>284.0625</c:v>
                </c:pt>
                <c:pt idx="203">
                  <c:v>285.46875</c:v>
                </c:pt>
                <c:pt idx="204">
                  <c:v>286.875</c:v>
                </c:pt>
                <c:pt idx="205">
                  <c:v>288.28125</c:v>
                </c:pt>
                <c:pt idx="206">
                  <c:v>289.6875</c:v>
                </c:pt>
                <c:pt idx="207">
                  <c:v>291.09375</c:v>
                </c:pt>
                <c:pt idx="208">
                  <c:v>292.5</c:v>
                </c:pt>
                <c:pt idx="209">
                  <c:v>293.90625</c:v>
                </c:pt>
                <c:pt idx="210">
                  <c:v>295.3125</c:v>
                </c:pt>
                <c:pt idx="211">
                  <c:v>296.71875</c:v>
                </c:pt>
                <c:pt idx="212">
                  <c:v>298.125</c:v>
                </c:pt>
                <c:pt idx="213">
                  <c:v>299.53125</c:v>
                </c:pt>
                <c:pt idx="214">
                  <c:v>300.9375</c:v>
                </c:pt>
                <c:pt idx="215">
                  <c:v>302.34375</c:v>
                </c:pt>
                <c:pt idx="216">
                  <c:v>303.75</c:v>
                </c:pt>
                <c:pt idx="217">
                  <c:v>305.15625</c:v>
                </c:pt>
                <c:pt idx="218">
                  <c:v>306.5625</c:v>
                </c:pt>
                <c:pt idx="219">
                  <c:v>307.96875</c:v>
                </c:pt>
                <c:pt idx="220">
                  <c:v>309.375</c:v>
                </c:pt>
                <c:pt idx="221">
                  <c:v>310.78125</c:v>
                </c:pt>
                <c:pt idx="222">
                  <c:v>312.1875</c:v>
                </c:pt>
                <c:pt idx="223">
                  <c:v>313.59375</c:v>
                </c:pt>
                <c:pt idx="224">
                  <c:v>315</c:v>
                </c:pt>
                <c:pt idx="225">
                  <c:v>316.40625</c:v>
                </c:pt>
                <c:pt idx="226">
                  <c:v>317.8125</c:v>
                </c:pt>
                <c:pt idx="227">
                  <c:v>319.21875</c:v>
                </c:pt>
                <c:pt idx="228">
                  <c:v>320.625</c:v>
                </c:pt>
                <c:pt idx="229">
                  <c:v>322.03125</c:v>
                </c:pt>
                <c:pt idx="230">
                  <c:v>323.4375</c:v>
                </c:pt>
                <c:pt idx="231">
                  <c:v>324.84375</c:v>
                </c:pt>
                <c:pt idx="232">
                  <c:v>326.25</c:v>
                </c:pt>
                <c:pt idx="233">
                  <c:v>327.65625</c:v>
                </c:pt>
                <c:pt idx="234">
                  <c:v>329.0625</c:v>
                </c:pt>
                <c:pt idx="235">
                  <c:v>330.46875</c:v>
                </c:pt>
                <c:pt idx="236">
                  <c:v>331.875</c:v>
                </c:pt>
                <c:pt idx="237">
                  <c:v>333.28125</c:v>
                </c:pt>
                <c:pt idx="238">
                  <c:v>334.6875</c:v>
                </c:pt>
                <c:pt idx="239">
                  <c:v>336.09375</c:v>
                </c:pt>
                <c:pt idx="240">
                  <c:v>337.5</c:v>
                </c:pt>
                <c:pt idx="241">
                  <c:v>338.90625</c:v>
                </c:pt>
                <c:pt idx="242">
                  <c:v>340.3125</c:v>
                </c:pt>
                <c:pt idx="243">
                  <c:v>341.71875</c:v>
                </c:pt>
                <c:pt idx="244">
                  <c:v>343.125</c:v>
                </c:pt>
                <c:pt idx="245">
                  <c:v>344.53125</c:v>
                </c:pt>
                <c:pt idx="246">
                  <c:v>345.9375</c:v>
                </c:pt>
                <c:pt idx="247">
                  <c:v>347.34375</c:v>
                </c:pt>
                <c:pt idx="248">
                  <c:v>348.75</c:v>
                </c:pt>
                <c:pt idx="249">
                  <c:v>350.15625</c:v>
                </c:pt>
                <c:pt idx="250">
                  <c:v>351.5625</c:v>
                </c:pt>
                <c:pt idx="251">
                  <c:v>352.96875</c:v>
                </c:pt>
                <c:pt idx="252">
                  <c:v>354.375</c:v>
                </c:pt>
                <c:pt idx="253">
                  <c:v>355.78125</c:v>
                </c:pt>
                <c:pt idx="254">
                  <c:v>357.1875</c:v>
                </c:pt>
                <c:pt idx="255">
                  <c:v>358.59375</c:v>
                </c:pt>
              </c:numCache>
            </c:numRef>
          </c:xVal>
          <c:yVal>
            <c:numRef>
              <c:f>Computation!$D$18:$D$273</c:f>
              <c:numCache>
                <c:formatCode>0.0</c:formatCode>
                <c:ptCount val="256"/>
                <c:pt idx="0">
                  <c:v>1.6033111705130901E-16</c:v>
                </c:pt>
                <c:pt idx="1">
                  <c:v>-0.67345036925740998</c:v>
                </c:pt>
                <c:pt idx="2">
                  <c:v>-1.321418255162226</c:v>
                </c:pt>
                <c:pt idx="3">
                  <c:v>-1.92025328635968</c:v>
                </c:pt>
                <c:pt idx="4">
                  <c:v>-2.44983659133863</c:v>
                </c:pt>
                <c:pt idx="5">
                  <c:v>-2.8950243535502498</c:v>
                </c:pt>
                <c:pt idx="6">
                  <c:v>-3.2467309597497502</c:v>
                </c:pt>
                <c:pt idx="7">
                  <c:v>-3.5025732781993204</c:v>
                </c:pt>
                <c:pt idx="8">
                  <c:v>-3.66702939855556</c:v>
                </c:pt>
                <c:pt idx="9">
                  <c:v>-3.7511003414557038</c:v>
                </c:pt>
                <c:pt idx="10">
                  <c:v>-3.7714992545721571</c:v>
                </c:pt>
                <c:pt idx="11">
                  <c:v>-3.7494268444675498</c:v>
                </c:pt>
                <c:pt idx="12">
                  <c:v>-3.7090217698763639</c:v>
                </c:pt>
                <c:pt idx="13">
                  <c:v>-3.675598270345501</c:v>
                </c:pt>
                <c:pt idx="14">
                  <c:v>-3.6737987184600698</c:v>
                </c:pt>
                <c:pt idx="15">
                  <c:v>-3.7257949474312504</c:v>
                </c:pt>
                <c:pt idx="16">
                  <c:v>-3.8496686720901296</c:v>
                </c:pt>
                <c:pt idx="17">
                  <c:v>-4.0580883463327009</c:v>
                </c:pt>
                <c:pt idx="18">
                  <c:v>-4.3573783238008605</c:v>
                </c:pt>
                <c:pt idx="19">
                  <c:v>-4.74704776697659</c:v>
                </c:pt>
                <c:pt idx="20">
                  <c:v>-5.2198134419955506</c:v>
                </c:pt>
                <c:pt idx="21">
                  <c:v>-5.7621147554327443</c:v>
                </c:pt>
                <c:pt idx="22">
                  <c:v>-6.3550837273444847</c:v>
                </c:pt>
                <c:pt idx="23">
                  <c:v>-6.9758996355939624</c:v>
                </c:pt>
                <c:pt idx="24">
                  <c:v>-7.5994301977765666</c:v>
                </c:pt>
                <c:pt idx="25">
                  <c:v>-8.2000403979194196</c:v>
                </c:pt>
                <c:pt idx="26">
                  <c:v>-8.7534379195170313</c:v>
                </c:pt>
                <c:pt idx="27">
                  <c:v>-9.2384214943027914</c:v>
                </c:pt>
                <c:pt idx="28">
                  <c:v>-9.6384055095884698</c:v>
                </c:pt>
                <c:pt idx="29">
                  <c:v>-9.9426104264741397</c:v>
                </c:pt>
                <c:pt idx="30">
                  <c:v>-10.14683277239793</c:v>
                </c:pt>
                <c:pt idx="31">
                  <c:v>-10.253738930309689</c:v>
                </c:pt>
                <c:pt idx="32">
                  <c:v>-10.272661446540249</c:v>
                </c:pt>
                <c:pt idx="33">
                  <c:v>-10.218912620763449</c:v>
                </c:pt>
                <c:pt idx="34">
                  <c:v>-10.112665113191076</c:v>
                </c:pt>
                <c:pt idx="35">
                  <c:v>-9.9774806726768475</c:v>
                </c:pt>
                <c:pt idx="36">
                  <c:v>-9.8385935821486417</c:v>
                </c:pt>
                <c:pt idx="37">
                  <c:v>-9.7210731878449863</c:v>
                </c:pt>
                <c:pt idx="38">
                  <c:v>-9.6479986387975316</c:v>
                </c:pt>
                <c:pt idx="39">
                  <c:v>-9.638778078239481</c:v>
                </c:pt>
                <c:pt idx="40">
                  <c:v>-9.7077340632239917</c:v>
                </c:pt>
                <c:pt idx="41">
                  <c:v>-9.8630577009066087</c:v>
                </c:pt>
                <c:pt idx="42">
                  <c:v>-10.10620727704408</c:v>
                </c:pt>
                <c:pt idx="43">
                  <c:v>-10.43179494957714</c:v>
                </c:pt>
                <c:pt idx="44">
                  <c:v>-10.827969720716991</c:v>
                </c:pt>
                <c:pt idx="45">
                  <c:v>-11.277268946463169</c:v>
                </c:pt>
                <c:pt idx="46">
                  <c:v>-11.757876697759029</c:v>
                </c:pt>
                <c:pt idx="47">
                  <c:v>-12.245197811782074</c:v>
                </c:pt>
                <c:pt idx="48">
                  <c:v>-12.713633600602035</c:v>
                </c:pt>
                <c:pt idx="49">
                  <c:v>-13.138430574609867</c:v>
                </c:pt>
                <c:pt idx="50">
                  <c:v>-13.497468248166671</c:v>
                </c:pt>
                <c:pt idx="51">
                  <c:v>-13.772856508098601</c:v>
                </c:pt>
                <c:pt idx="52">
                  <c:v>-13.952226822233101</c:v>
                </c:pt>
                <c:pt idx="53">
                  <c:v>-14.02962374561948</c:v>
                </c:pt>
                <c:pt idx="54">
                  <c:v>-14.005932139457359</c:v>
                </c:pt>
                <c:pt idx="55">
                  <c:v>-13.88880915418954</c:v>
                </c:pt>
                <c:pt idx="56">
                  <c:v>-13.692125906791608</c:v>
                </c:pt>
                <c:pt idx="57">
                  <c:v>-13.434959303706322</c:v>
                </c:pt>
                <c:pt idx="58">
                  <c:v>-13.140207051655867</c:v>
                </c:pt>
                <c:pt idx="59">
                  <c:v>-12.832926197597185</c:v>
                </c:pt>
                <c:pt idx="60">
                  <c:v>-12.53851556860843</c:v>
                </c:pt>
                <c:pt idx="61">
                  <c:v>-12.280873791404787</c:v>
                </c:pt>
                <c:pt idx="62">
                  <c:v>-12.08066634018272</c:v>
                </c:pt>
                <c:pt idx="63">
                  <c:v>-11.95382716241374</c:v>
                </c:pt>
                <c:pt idx="64">
                  <c:v>-11.910403437331219</c:v>
                </c:pt>
                <c:pt idx="65">
                  <c:v>-11.953827162413731</c:v>
                </c:pt>
                <c:pt idx="66">
                  <c:v>-12.08066634018272</c:v>
                </c:pt>
                <c:pt idx="67">
                  <c:v>-12.280873791404787</c:v>
                </c:pt>
                <c:pt idx="68">
                  <c:v>-12.538515568608425</c:v>
                </c:pt>
                <c:pt idx="69">
                  <c:v>-12.832926197597184</c:v>
                </c:pt>
                <c:pt idx="70">
                  <c:v>-13.140207051655871</c:v>
                </c:pt>
                <c:pt idx="71">
                  <c:v>-13.434959303706314</c:v>
                </c:pt>
                <c:pt idx="72">
                  <c:v>-13.692125906791613</c:v>
                </c:pt>
                <c:pt idx="73">
                  <c:v>-13.88880915418954</c:v>
                </c:pt>
                <c:pt idx="74">
                  <c:v>-14.005932139457359</c:v>
                </c:pt>
                <c:pt idx="75">
                  <c:v>-14.029623745619471</c:v>
                </c:pt>
                <c:pt idx="76">
                  <c:v>-13.952226822233101</c:v>
                </c:pt>
                <c:pt idx="77">
                  <c:v>-13.772856508098611</c:v>
                </c:pt>
                <c:pt idx="78">
                  <c:v>-13.49746824816668</c:v>
                </c:pt>
                <c:pt idx="79">
                  <c:v>-13.138430574609872</c:v>
                </c:pt>
                <c:pt idx="80">
                  <c:v>-12.713633600602039</c:v>
                </c:pt>
                <c:pt idx="81">
                  <c:v>-12.245197811782072</c:v>
                </c:pt>
                <c:pt idx="82">
                  <c:v>-11.757876697759032</c:v>
                </c:pt>
                <c:pt idx="83">
                  <c:v>-11.277268946463169</c:v>
                </c:pt>
                <c:pt idx="84">
                  <c:v>-10.827969720716991</c:v>
                </c:pt>
                <c:pt idx="85">
                  <c:v>-10.43179494957714</c:v>
                </c:pt>
                <c:pt idx="86">
                  <c:v>-10.10620727704408</c:v>
                </c:pt>
                <c:pt idx="87">
                  <c:v>-9.8630577009066087</c:v>
                </c:pt>
                <c:pt idx="88">
                  <c:v>-9.7077340632239917</c:v>
                </c:pt>
                <c:pt idx="89">
                  <c:v>-9.638778078239481</c:v>
                </c:pt>
                <c:pt idx="90">
                  <c:v>-9.6479986387975369</c:v>
                </c:pt>
                <c:pt idx="91">
                  <c:v>-9.7210731878449863</c:v>
                </c:pt>
                <c:pt idx="92">
                  <c:v>-9.8385935821487376</c:v>
                </c:pt>
                <c:pt idx="93">
                  <c:v>-9.9774806726768421</c:v>
                </c:pt>
                <c:pt idx="94">
                  <c:v>-10.112665113191076</c:v>
                </c:pt>
                <c:pt idx="95">
                  <c:v>-10.218912620763449</c:v>
                </c:pt>
                <c:pt idx="96">
                  <c:v>-10.272661446540249</c:v>
                </c:pt>
                <c:pt idx="97">
                  <c:v>-10.253738930309689</c:v>
                </c:pt>
                <c:pt idx="98">
                  <c:v>-10.14683277239793</c:v>
                </c:pt>
                <c:pt idx="99">
                  <c:v>-9.9426104264741397</c:v>
                </c:pt>
                <c:pt idx="100">
                  <c:v>-9.6384055095884698</c:v>
                </c:pt>
                <c:pt idx="101">
                  <c:v>-9.2384214943028304</c:v>
                </c:pt>
                <c:pt idx="102">
                  <c:v>-8.7534379195170313</c:v>
                </c:pt>
                <c:pt idx="103">
                  <c:v>-8.2000403979194232</c:v>
                </c:pt>
                <c:pt idx="104">
                  <c:v>-7.5994301977765684</c:v>
                </c:pt>
                <c:pt idx="105">
                  <c:v>-6.9758996355939642</c:v>
                </c:pt>
                <c:pt idx="106">
                  <c:v>-6.355083727344482</c:v>
                </c:pt>
                <c:pt idx="107">
                  <c:v>-5.7621147554327488</c:v>
                </c:pt>
                <c:pt idx="108">
                  <c:v>-5.2198134419955506</c:v>
                </c:pt>
                <c:pt idx="109">
                  <c:v>-4.7470477669765803</c:v>
                </c:pt>
                <c:pt idx="110">
                  <c:v>-4.3573783238008605</c:v>
                </c:pt>
                <c:pt idx="111">
                  <c:v>-4.0580883463327009</c:v>
                </c:pt>
                <c:pt idx="112">
                  <c:v>-3.8496686720901199</c:v>
                </c:pt>
                <c:pt idx="113">
                  <c:v>-3.7257949474312504</c:v>
                </c:pt>
                <c:pt idx="114">
                  <c:v>-3.6737987184600698</c:v>
                </c:pt>
                <c:pt idx="115">
                  <c:v>-3.6755982703454992</c:v>
                </c:pt>
                <c:pt idx="116">
                  <c:v>-3.7090217698763821</c:v>
                </c:pt>
                <c:pt idx="117">
                  <c:v>-3.7494268444675489</c:v>
                </c:pt>
                <c:pt idx="118">
                  <c:v>-3.7714992545721571</c:v>
                </c:pt>
                <c:pt idx="119">
                  <c:v>-3.751100341455714</c:v>
                </c:pt>
                <c:pt idx="120">
                  <c:v>-3.66702939855556</c:v>
                </c:pt>
                <c:pt idx="121">
                  <c:v>-3.5025732781993204</c:v>
                </c:pt>
                <c:pt idx="122">
                  <c:v>-3.2467309597497502</c:v>
                </c:pt>
                <c:pt idx="123">
                  <c:v>-2.8950243535502498</c:v>
                </c:pt>
                <c:pt idx="124">
                  <c:v>-2.4498365913386397</c:v>
                </c:pt>
                <c:pt idx="125">
                  <c:v>-1.92025328635968</c:v>
                </c:pt>
                <c:pt idx="126">
                  <c:v>-1.3214182551622211</c:v>
                </c:pt>
                <c:pt idx="127">
                  <c:v>-0.67345036925741697</c:v>
                </c:pt>
                <c:pt idx="128">
                  <c:v>-3.5435057585254902E-15</c:v>
                </c:pt>
                <c:pt idx="129">
                  <c:v>0.67345036925740398</c:v>
                </c:pt>
                <c:pt idx="130">
                  <c:v>1.321418255162226</c:v>
                </c:pt>
                <c:pt idx="131">
                  <c:v>1.9202532863596831</c:v>
                </c:pt>
                <c:pt idx="132">
                  <c:v>2.44983659133863</c:v>
                </c:pt>
                <c:pt idx="133">
                  <c:v>2.8950243535502498</c:v>
                </c:pt>
                <c:pt idx="134">
                  <c:v>3.24673095974974</c:v>
                </c:pt>
                <c:pt idx="135">
                  <c:v>3.5025732781993204</c:v>
                </c:pt>
                <c:pt idx="136">
                  <c:v>3.66702939855556</c:v>
                </c:pt>
                <c:pt idx="137">
                  <c:v>3.7511003414557189</c:v>
                </c:pt>
                <c:pt idx="138">
                  <c:v>3.7714992545721522</c:v>
                </c:pt>
                <c:pt idx="139">
                  <c:v>3.7494268444675432</c:v>
                </c:pt>
                <c:pt idx="140">
                  <c:v>3.7090217698763568</c:v>
                </c:pt>
                <c:pt idx="141">
                  <c:v>3.6755982703455032</c:v>
                </c:pt>
                <c:pt idx="142">
                  <c:v>3.6737987184600751</c:v>
                </c:pt>
                <c:pt idx="143">
                  <c:v>3.7257949474312504</c:v>
                </c:pt>
                <c:pt idx="144">
                  <c:v>3.8496686720901296</c:v>
                </c:pt>
                <c:pt idx="145">
                  <c:v>4.0580883463327009</c:v>
                </c:pt>
                <c:pt idx="146">
                  <c:v>4.3573783238008605</c:v>
                </c:pt>
                <c:pt idx="147">
                  <c:v>4.7470477669765803</c:v>
                </c:pt>
                <c:pt idx="148">
                  <c:v>5.2198134419955506</c:v>
                </c:pt>
                <c:pt idx="149">
                  <c:v>5.7621147554327745</c:v>
                </c:pt>
                <c:pt idx="150">
                  <c:v>6.3550837273444829</c:v>
                </c:pt>
                <c:pt idx="151">
                  <c:v>6.9758996355939606</c:v>
                </c:pt>
                <c:pt idx="152">
                  <c:v>7.5994301977765728</c:v>
                </c:pt>
                <c:pt idx="153">
                  <c:v>8.2000403979194303</c:v>
                </c:pt>
                <c:pt idx="154">
                  <c:v>8.7534379195170366</c:v>
                </c:pt>
                <c:pt idx="155">
                  <c:v>9.2384214943027914</c:v>
                </c:pt>
                <c:pt idx="156">
                  <c:v>9.6384055095884698</c:v>
                </c:pt>
                <c:pt idx="157">
                  <c:v>9.9426104264741397</c:v>
                </c:pt>
                <c:pt idx="158">
                  <c:v>10.14683277239793</c:v>
                </c:pt>
                <c:pt idx="159">
                  <c:v>10.253738930309689</c:v>
                </c:pt>
                <c:pt idx="160">
                  <c:v>10.272661446540244</c:v>
                </c:pt>
                <c:pt idx="161">
                  <c:v>10.218912620763449</c:v>
                </c:pt>
                <c:pt idx="162">
                  <c:v>10.112665113191071</c:v>
                </c:pt>
                <c:pt idx="163">
                  <c:v>9.9774806726768368</c:v>
                </c:pt>
                <c:pt idx="164">
                  <c:v>9.83859358214875</c:v>
                </c:pt>
                <c:pt idx="165">
                  <c:v>9.721073187844981</c:v>
                </c:pt>
                <c:pt idx="166">
                  <c:v>9.6479986387975369</c:v>
                </c:pt>
                <c:pt idx="167">
                  <c:v>9.638778078239481</c:v>
                </c:pt>
                <c:pt idx="168">
                  <c:v>9.7077340632239917</c:v>
                </c:pt>
                <c:pt idx="169">
                  <c:v>9.8630577009066087</c:v>
                </c:pt>
                <c:pt idx="170">
                  <c:v>10.10620727704408</c:v>
                </c:pt>
                <c:pt idx="171">
                  <c:v>10.43179494957714</c:v>
                </c:pt>
                <c:pt idx="172">
                  <c:v>10.827969720716997</c:v>
                </c:pt>
                <c:pt idx="173">
                  <c:v>11.277268946463165</c:v>
                </c:pt>
                <c:pt idx="174">
                  <c:v>11.757876697759039</c:v>
                </c:pt>
                <c:pt idx="175">
                  <c:v>12.245197811782077</c:v>
                </c:pt>
                <c:pt idx="176">
                  <c:v>12.713633600602043</c:v>
                </c:pt>
                <c:pt idx="177">
                  <c:v>13.138430574609867</c:v>
                </c:pt>
                <c:pt idx="178">
                  <c:v>13.497468248166671</c:v>
                </c:pt>
                <c:pt idx="179">
                  <c:v>13.772856508098601</c:v>
                </c:pt>
                <c:pt idx="180">
                  <c:v>13.952226822233101</c:v>
                </c:pt>
                <c:pt idx="181">
                  <c:v>14.02962374561948</c:v>
                </c:pt>
                <c:pt idx="182">
                  <c:v>14.005932139457359</c:v>
                </c:pt>
                <c:pt idx="183">
                  <c:v>13.88880915418954</c:v>
                </c:pt>
                <c:pt idx="184">
                  <c:v>13.692125906791608</c:v>
                </c:pt>
                <c:pt idx="185">
                  <c:v>13.434959303706313</c:v>
                </c:pt>
                <c:pt idx="186">
                  <c:v>13.140207051655866</c:v>
                </c:pt>
                <c:pt idx="187">
                  <c:v>12.832926197597178</c:v>
                </c:pt>
                <c:pt idx="188">
                  <c:v>12.538515568608435</c:v>
                </c:pt>
                <c:pt idx="189">
                  <c:v>12.280873791404792</c:v>
                </c:pt>
                <c:pt idx="190">
                  <c:v>12.08066634018272</c:v>
                </c:pt>
                <c:pt idx="191">
                  <c:v>11.953827162413731</c:v>
                </c:pt>
                <c:pt idx="192">
                  <c:v>11.910403437331219</c:v>
                </c:pt>
                <c:pt idx="193">
                  <c:v>11.953827162413731</c:v>
                </c:pt>
                <c:pt idx="194">
                  <c:v>12.08066634018272</c:v>
                </c:pt>
                <c:pt idx="195">
                  <c:v>12.28087379140478</c:v>
                </c:pt>
                <c:pt idx="196">
                  <c:v>12.53851556860843</c:v>
                </c:pt>
                <c:pt idx="197">
                  <c:v>12.832926197597187</c:v>
                </c:pt>
                <c:pt idx="198">
                  <c:v>13.140207051655873</c:v>
                </c:pt>
                <c:pt idx="199">
                  <c:v>13.434959303706313</c:v>
                </c:pt>
                <c:pt idx="200">
                  <c:v>13.692125906791608</c:v>
                </c:pt>
                <c:pt idx="201">
                  <c:v>13.888809154189534</c:v>
                </c:pt>
                <c:pt idx="202">
                  <c:v>14.005932139457359</c:v>
                </c:pt>
                <c:pt idx="203">
                  <c:v>14.02962374561948</c:v>
                </c:pt>
                <c:pt idx="204">
                  <c:v>13.952226822233101</c:v>
                </c:pt>
                <c:pt idx="205">
                  <c:v>13.772856508098611</c:v>
                </c:pt>
                <c:pt idx="206">
                  <c:v>13.497468248166671</c:v>
                </c:pt>
                <c:pt idx="207">
                  <c:v>13.138430574609867</c:v>
                </c:pt>
                <c:pt idx="208">
                  <c:v>12.713633600602035</c:v>
                </c:pt>
                <c:pt idx="209">
                  <c:v>12.245197811782068</c:v>
                </c:pt>
                <c:pt idx="210">
                  <c:v>11.757876697759039</c:v>
                </c:pt>
                <c:pt idx="211">
                  <c:v>11.277268946463174</c:v>
                </c:pt>
                <c:pt idx="212">
                  <c:v>10.827969720717002</c:v>
                </c:pt>
                <c:pt idx="213">
                  <c:v>10.431794949577132</c:v>
                </c:pt>
                <c:pt idx="214">
                  <c:v>10.10620727704409</c:v>
                </c:pt>
                <c:pt idx="215">
                  <c:v>9.8630577009066087</c:v>
                </c:pt>
                <c:pt idx="216">
                  <c:v>9.7077340632239917</c:v>
                </c:pt>
                <c:pt idx="217">
                  <c:v>9.638778078239481</c:v>
                </c:pt>
                <c:pt idx="218">
                  <c:v>9.6479986387975369</c:v>
                </c:pt>
                <c:pt idx="219">
                  <c:v>9.7210731878449916</c:v>
                </c:pt>
                <c:pt idx="220">
                  <c:v>9.8385935821486417</c:v>
                </c:pt>
                <c:pt idx="221">
                  <c:v>9.9774806726768546</c:v>
                </c:pt>
                <c:pt idx="222">
                  <c:v>10.112665113191071</c:v>
                </c:pt>
                <c:pt idx="223">
                  <c:v>10.218912620763442</c:v>
                </c:pt>
                <c:pt idx="224">
                  <c:v>10.272661446540255</c:v>
                </c:pt>
                <c:pt idx="225">
                  <c:v>10.25373893030968</c:v>
                </c:pt>
                <c:pt idx="226">
                  <c:v>10.14683277239793</c:v>
                </c:pt>
                <c:pt idx="227">
                  <c:v>9.9426104264741397</c:v>
                </c:pt>
                <c:pt idx="228">
                  <c:v>9.6384055095884698</c:v>
                </c:pt>
                <c:pt idx="229">
                  <c:v>9.2384214943028002</c:v>
                </c:pt>
                <c:pt idx="230">
                  <c:v>8.7534379195170366</c:v>
                </c:pt>
                <c:pt idx="231">
                  <c:v>8.2000403979194143</c:v>
                </c:pt>
                <c:pt idx="232">
                  <c:v>7.5994301977765746</c:v>
                </c:pt>
                <c:pt idx="233">
                  <c:v>6.9758996355939713</c:v>
                </c:pt>
                <c:pt idx="234">
                  <c:v>6.3550837273444749</c:v>
                </c:pt>
                <c:pt idx="235">
                  <c:v>5.7621147554327843</c:v>
                </c:pt>
                <c:pt idx="236">
                  <c:v>5.2198134419955506</c:v>
                </c:pt>
                <c:pt idx="237">
                  <c:v>4.7470477669765803</c:v>
                </c:pt>
                <c:pt idx="238">
                  <c:v>4.3573783238008605</c:v>
                </c:pt>
                <c:pt idx="239">
                  <c:v>4.0580883463327009</c:v>
                </c:pt>
                <c:pt idx="240">
                  <c:v>3.8496686720901199</c:v>
                </c:pt>
                <c:pt idx="241">
                  <c:v>3.7257949474312504</c:v>
                </c:pt>
                <c:pt idx="242">
                  <c:v>3.673798718460064</c:v>
                </c:pt>
                <c:pt idx="243">
                  <c:v>3.675598270345493</c:v>
                </c:pt>
                <c:pt idx="244">
                  <c:v>3.7090217698763936</c:v>
                </c:pt>
                <c:pt idx="245">
                  <c:v>3.7494268444675418</c:v>
                </c:pt>
                <c:pt idx="246">
                  <c:v>3.7714992545721522</c:v>
                </c:pt>
                <c:pt idx="247">
                  <c:v>3.7511003414557149</c:v>
                </c:pt>
                <c:pt idx="248">
                  <c:v>3.6670293985555698</c:v>
                </c:pt>
                <c:pt idx="249">
                  <c:v>3.5025732781993204</c:v>
                </c:pt>
                <c:pt idx="250">
                  <c:v>3.24673095974974</c:v>
                </c:pt>
                <c:pt idx="251">
                  <c:v>2.89502435355026</c:v>
                </c:pt>
                <c:pt idx="252">
                  <c:v>2.44983659133863</c:v>
                </c:pt>
                <c:pt idx="253">
                  <c:v>1.920253286359686</c:v>
                </c:pt>
                <c:pt idx="254">
                  <c:v>1.3214182551622442</c:v>
                </c:pt>
                <c:pt idx="255">
                  <c:v>0.67345036925740098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638592"/>
        <c:axId val="395642120"/>
      </c:scatterChart>
      <c:valAx>
        <c:axId val="398336344"/>
        <c:scaling>
          <c:orientation val="minMax"/>
          <c:max val="36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MY"/>
                  <a:t>Time</a:t>
                </a:r>
              </a:p>
            </c:rich>
          </c:tx>
          <c:layout>
            <c:manualLayout>
              <c:xMode val="edge"/>
              <c:yMode val="edge"/>
              <c:x val="0.39626433381970821"/>
              <c:y val="0.93480977810563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394394192"/>
        <c:crosses val="autoZero"/>
        <c:crossBetween val="midCat"/>
        <c:majorUnit val="90"/>
      </c:valAx>
      <c:valAx>
        <c:axId val="394394192"/>
        <c:scaling>
          <c:orientation val="minMax"/>
        </c:scaling>
        <c:delete val="0"/>
        <c:axPos val="l"/>
        <c:majorGridlines>
          <c:spPr>
            <a:ln w="3175">
              <a:prstDash val="dashDot"/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en-MY" sz="1100"/>
                  <a:t>Voltage</a:t>
                </a:r>
                <a:r>
                  <a:rPr lang="en-MY" sz="1100" baseline="0"/>
                  <a:t>  (V)</a:t>
                </a:r>
                <a:endParaRPr lang="en-MY" sz="1100"/>
              </a:p>
            </c:rich>
          </c:tx>
          <c:layout>
            <c:manualLayout>
              <c:xMode val="edge"/>
              <c:yMode val="edge"/>
              <c:x val="3.6437150281089653E-2"/>
              <c:y val="0.4378965740280428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398336344"/>
        <c:crosses val="autoZero"/>
        <c:crossBetween val="midCat"/>
      </c:valAx>
      <c:valAx>
        <c:axId val="3956421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Ampere  (A)</a:t>
                </a:r>
              </a:p>
            </c:rich>
          </c:tx>
          <c:layout>
            <c:manualLayout>
              <c:xMode val="edge"/>
              <c:yMode val="edge"/>
              <c:x val="0.77462503122001236"/>
              <c:y val="0.4258361798461546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5638592"/>
        <c:crosses val="max"/>
        <c:crossBetween val="midCat"/>
      </c:valAx>
      <c:valAx>
        <c:axId val="39563859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3956421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288792782371324"/>
          <c:y val="0.74678817538245967"/>
          <c:w val="0.14207033594924173"/>
          <c:h val="0.186038203557888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Computation!$A$18:$A$273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Computation!$H$18:$H$273</c:f>
              <c:numCache>
                <c:formatCode>0.00</c:formatCode>
                <c:ptCount val="256"/>
                <c:pt idx="0">
                  <c:v>-24.494897427831784</c:v>
                </c:pt>
                <c:pt idx="1">
                  <c:v>-23.607595875058557</c:v>
                </c:pt>
                <c:pt idx="2">
                  <c:v>-21.009974322873397</c:v>
                </c:pt>
                <c:pt idx="3">
                  <c:v>-16.890224915665712</c:v>
                </c:pt>
                <c:pt idx="4">
                  <c:v>-11.546814716367432</c:v>
                </c:pt>
                <c:pt idx="5">
                  <c:v>-5.3668624039532711</c:v>
                </c:pt>
                <c:pt idx="6">
                  <c:v>1.2019076496723506</c:v>
                </c:pt>
                <c:pt idx="7">
                  <c:v>7.6836020560546165</c:v>
                </c:pt>
                <c:pt idx="8">
                  <c:v>13.608635871771749</c:v>
                </c:pt>
                <c:pt idx="9">
                  <c:v>18.547753026623152</c:v>
                </c:pt>
                <c:pt idx="10">
                  <c:v>22.143125010916901</c:v>
                </c:pt>
                <c:pt idx="11">
                  <c:v>24.134274788253045</c:v>
                </c:pt>
                <c:pt idx="12">
                  <c:v>24.376947801580275</c:v>
                </c:pt>
                <c:pt idx="13">
                  <c:v>22.853562908362626</c:v>
                </c:pt>
                <c:pt idx="14">
                  <c:v>19.67448609688039</c:v>
                </c:pt>
                <c:pt idx="15">
                  <c:v>15.070034705634267</c:v>
                </c:pt>
                <c:pt idx="16">
                  <c:v>9.3737914231134933</c:v>
                </c:pt>
                <c:pt idx="17">
                  <c:v>2.998436933076452</c:v>
                </c:pt>
                <c:pt idx="18">
                  <c:v>-3.594147921321158</c:v>
                </c:pt>
                <c:pt idx="19">
                  <c:v>-9.9263444200719793</c:v>
                </c:pt>
                <c:pt idx="20">
                  <c:v>-15.53939842449379</c:v>
                </c:pt>
                <c:pt idx="21">
                  <c:v>-20.026656136701042</c:v>
                </c:pt>
                <c:pt idx="22">
                  <c:v>-23.063025300441851</c:v>
                </c:pt>
                <c:pt idx="23">
                  <c:v>-24.42852744210003</c:v>
                </c:pt>
                <c:pt idx="24">
                  <c:v>-24.024234842204368</c:v>
                </c:pt>
                <c:pt idx="25">
                  <c:v>-21.879437637830883</c:v>
                </c:pt>
                <c:pt idx="26">
                  <c:v>-18.149521814606274</c:v>
                </c:pt>
                <c:pt idx="27">
                  <c:v>-13.104711823268607</c:v>
                </c:pt>
                <c:pt idx="28">
                  <c:v>-7.1104933942193371</c:v>
                </c:pt>
                <c:pt idx="29">
                  <c:v>-0.60113487542174637</c:v>
                </c:pt>
                <c:pt idx="30">
                  <c:v>5.9517745837265323</c:v>
                </c:pt>
                <c:pt idx="31">
                  <c:v>12.073490661032245</c:v>
                </c:pt>
                <c:pt idx="32">
                  <c:v>17.320508075688753</c:v>
                </c:pt>
                <c:pt idx="33">
                  <c:v>21.312691600498653</c:v>
                </c:pt>
                <c:pt idx="34">
                  <c:v>23.760816048791479</c:v>
                </c:pt>
                <c:pt idx="35">
                  <c:v>24.487520022688127</c:v>
                </c:pt>
                <c:pt idx="36">
                  <c:v>23.440155368315377</c:v>
                </c:pt>
                <c:pt idx="37">
                  <c:v>20.694601422329583</c:v>
                </c:pt>
                <c:pt idx="38">
                  <c:v>16.449767715719627</c:v>
                </c:pt>
                <c:pt idx="39">
                  <c:v>11.013183402280687</c:v>
                </c:pt>
                <c:pt idx="40">
                  <c:v>4.7787174269477743</c:v>
                </c:pt>
                <c:pt idx="41">
                  <c:v>-1.8019564396970198</c:v>
                </c:pt>
                <c:pt idx="42">
                  <c:v>-8.2520824033196778</c:v>
                </c:pt>
                <c:pt idx="43">
                  <c:v>-14.104362586885417</c:v>
                </c:pt>
                <c:pt idx="44">
                  <c:v>-18.934811765761957</c:v>
                </c:pt>
                <c:pt idx="45">
                  <c:v>-22.393474193481136</c:v>
                </c:pt>
                <c:pt idx="46">
                  <c:v>-24.229777149607923</c:v>
                </c:pt>
                <c:pt idx="47">
                  <c:v>-24.310684399217621</c:v>
                </c:pt>
                <c:pt idx="48">
                  <c:v>-22.630334384537168</c:v>
                </c:pt>
                <c:pt idx="49">
                  <c:v>-19.310464882311361</c:v>
                </c:pt>
                <c:pt idx="50">
                  <c:v>-14.591593361372929</c:v>
                </c:pt>
                <c:pt idx="51">
                  <c:v>-8.8155920047102736</c:v>
                </c:pt>
                <c:pt idx="52">
                  <c:v>-2.4009197985420325</c:v>
                </c:pt>
                <c:pt idx="53">
                  <c:v>4.187693929251914</c:v>
                </c:pt>
                <c:pt idx="54">
                  <c:v>10.472918158321747</c:v>
                </c:pt>
                <c:pt idx="55">
                  <c:v>15.999401790798</c:v>
                </c:pt>
                <c:pt idx="56">
                  <c:v>20.366762867709923</c:v>
                </c:pt>
                <c:pt idx="57">
                  <c:v>23.258595388462147</c:v>
                </c:pt>
                <c:pt idx="58">
                  <c:v>24.465392251130151</c:v>
                </c:pt>
                <c:pt idx="59">
                  <c:v>23.899723595410759</c:v>
                </c:pt>
                <c:pt idx="60">
                  <c:v>21.602570909636704</c:v>
                </c:pt>
                <c:pt idx="61">
                  <c:v>17.740358009302604</c:v>
                </c:pt>
                <c:pt idx="62">
                  <c:v>12.592893986379785</c:v>
                </c:pt>
                <c:pt idx="63">
                  <c:v>6.5331016370418702</c:v>
                </c:pt>
                <c:pt idx="64">
                  <c:v>-2.4005252847381986E-14</c:v>
                </c:pt>
                <c:pt idx="65">
                  <c:v>-6.5331016370417494</c:v>
                </c:pt>
                <c:pt idx="66">
                  <c:v>-12.592893986379753</c:v>
                </c:pt>
                <c:pt idx="67">
                  <c:v>-17.740358009302575</c:v>
                </c:pt>
                <c:pt idx="68">
                  <c:v>-21.602570909636643</c:v>
                </c:pt>
                <c:pt idx="69">
                  <c:v>-23.899723595410748</c:v>
                </c:pt>
                <c:pt idx="70">
                  <c:v>-24.465392251130151</c:v>
                </c:pt>
                <c:pt idx="71">
                  <c:v>-23.25859538846219</c:v>
                </c:pt>
                <c:pt idx="72">
                  <c:v>-20.366762867709898</c:v>
                </c:pt>
                <c:pt idx="73">
                  <c:v>-15.999401790798029</c:v>
                </c:pt>
                <c:pt idx="74">
                  <c:v>-10.47291815832186</c:v>
                </c:pt>
                <c:pt idx="75">
                  <c:v>-4.1876939292519522</c:v>
                </c:pt>
                <c:pt idx="76">
                  <c:v>2.4009197985419068</c:v>
                </c:pt>
                <c:pt idx="77">
                  <c:v>8.8155920047101546</c:v>
                </c:pt>
                <c:pt idx="78">
                  <c:v>14.591593361372897</c:v>
                </c:pt>
                <c:pt idx="79">
                  <c:v>19.310464882311287</c:v>
                </c:pt>
                <c:pt idx="80">
                  <c:v>22.63033438453715</c:v>
                </c:pt>
                <c:pt idx="81">
                  <c:v>24.310684399217628</c:v>
                </c:pt>
                <c:pt idx="82">
                  <c:v>24.229777149607933</c:v>
                </c:pt>
                <c:pt idx="83">
                  <c:v>22.393474193481136</c:v>
                </c:pt>
                <c:pt idx="84">
                  <c:v>18.934811765761928</c:v>
                </c:pt>
                <c:pt idx="85">
                  <c:v>14.104362586885376</c:v>
                </c:pt>
                <c:pt idx="86">
                  <c:v>8.2520824033197151</c:v>
                </c:pt>
                <c:pt idx="87">
                  <c:v>1.8019564396970589</c:v>
                </c:pt>
                <c:pt idx="88">
                  <c:v>-4.7787174269477362</c:v>
                </c:pt>
                <c:pt idx="89">
                  <c:v>-11.013183402280651</c:v>
                </c:pt>
                <c:pt idx="90">
                  <c:v>-16.449767715719695</c:v>
                </c:pt>
                <c:pt idx="91">
                  <c:v>-20.694601422329562</c:v>
                </c:pt>
                <c:pt idx="92">
                  <c:v>-23.440155368315367</c:v>
                </c:pt>
                <c:pt idx="93">
                  <c:v>-24.487520022688127</c:v>
                </c:pt>
                <c:pt idx="94">
                  <c:v>-23.760816048791479</c:v>
                </c:pt>
                <c:pt idx="95">
                  <c:v>-21.312691600498631</c:v>
                </c:pt>
                <c:pt idx="96">
                  <c:v>-17.320508075688718</c:v>
                </c:pt>
                <c:pt idx="97">
                  <c:v>-12.073490661032279</c:v>
                </c:pt>
                <c:pt idx="98">
                  <c:v>-5.9517745837265705</c:v>
                </c:pt>
                <c:pt idx="99">
                  <c:v>0.6011348754217074</c:v>
                </c:pt>
                <c:pt idx="100">
                  <c:v>7.1104933942193007</c:v>
                </c:pt>
                <c:pt idx="101">
                  <c:v>13.104711823268648</c:v>
                </c:pt>
                <c:pt idx="102">
                  <c:v>18.149521814606246</c:v>
                </c:pt>
                <c:pt idx="103">
                  <c:v>21.879437637830865</c:v>
                </c:pt>
                <c:pt idx="104">
                  <c:v>24.024234842204361</c:v>
                </c:pt>
                <c:pt idx="105">
                  <c:v>24.428527442100034</c:v>
                </c:pt>
                <c:pt idx="106">
                  <c:v>23.063025300441833</c:v>
                </c:pt>
                <c:pt idx="107">
                  <c:v>20.026656136701067</c:v>
                </c:pt>
                <c:pt idx="108">
                  <c:v>15.539398424493852</c:v>
                </c:pt>
                <c:pt idx="109">
                  <c:v>9.9263444200718549</c:v>
                </c:pt>
                <c:pt idx="110">
                  <c:v>3.5941479213211966</c:v>
                </c:pt>
                <c:pt idx="111">
                  <c:v>-2.9984369330764129</c:v>
                </c:pt>
                <c:pt idx="112">
                  <c:v>-9.3737914231134578</c:v>
                </c:pt>
                <c:pt idx="113">
                  <c:v>-15.070034705634237</c:v>
                </c:pt>
                <c:pt idx="114">
                  <c:v>-19.674486096880354</c:v>
                </c:pt>
                <c:pt idx="115">
                  <c:v>-22.853562908362612</c:v>
                </c:pt>
                <c:pt idx="116">
                  <c:v>-24.376947801580286</c:v>
                </c:pt>
                <c:pt idx="117">
                  <c:v>-24.134274788253045</c:v>
                </c:pt>
                <c:pt idx="118">
                  <c:v>-22.143125010916915</c:v>
                </c:pt>
                <c:pt idx="119">
                  <c:v>-18.547753026623177</c:v>
                </c:pt>
                <c:pt idx="120">
                  <c:v>-13.608635871771783</c:v>
                </c:pt>
                <c:pt idx="121">
                  <c:v>-7.6836020560544664</c:v>
                </c:pt>
                <c:pt idx="122">
                  <c:v>-1.2019076496723895</c:v>
                </c:pt>
                <c:pt idx="123">
                  <c:v>5.3668624039532338</c:v>
                </c:pt>
                <c:pt idx="124">
                  <c:v>11.546814716367397</c:v>
                </c:pt>
                <c:pt idx="125">
                  <c:v>16.890224915665684</c:v>
                </c:pt>
                <c:pt idx="126">
                  <c:v>21.009974322873468</c:v>
                </c:pt>
                <c:pt idx="127">
                  <c:v>23.607595875058546</c:v>
                </c:pt>
                <c:pt idx="128">
                  <c:v>24.494897427831784</c:v>
                </c:pt>
                <c:pt idx="129">
                  <c:v>23.607595875058568</c:v>
                </c:pt>
                <c:pt idx="130">
                  <c:v>21.009974322873415</c:v>
                </c:pt>
                <c:pt idx="131">
                  <c:v>16.890224915665609</c:v>
                </c:pt>
                <c:pt idx="132">
                  <c:v>11.546814716367461</c:v>
                </c:pt>
                <c:pt idx="133">
                  <c:v>5.3668624039533031</c:v>
                </c:pt>
                <c:pt idx="134">
                  <c:v>-1.2019076496723176</c:v>
                </c:pt>
                <c:pt idx="135">
                  <c:v>-7.6836020560545641</c:v>
                </c:pt>
                <c:pt idx="136">
                  <c:v>-13.608635871771723</c:v>
                </c:pt>
                <c:pt idx="137">
                  <c:v>-18.547753026623131</c:v>
                </c:pt>
                <c:pt idx="138">
                  <c:v>-22.143125010916961</c:v>
                </c:pt>
                <c:pt idx="139">
                  <c:v>-24.134274788253034</c:v>
                </c:pt>
                <c:pt idx="140">
                  <c:v>-24.376947801580261</c:v>
                </c:pt>
                <c:pt idx="141">
                  <c:v>-22.85356290836264</c:v>
                </c:pt>
                <c:pt idx="142">
                  <c:v>-19.674486096880393</c:v>
                </c:pt>
                <c:pt idx="143">
                  <c:v>-15.070034705634155</c:v>
                </c:pt>
                <c:pt idx="144">
                  <c:v>-9.3737914231135218</c:v>
                </c:pt>
                <c:pt idx="145">
                  <c:v>-2.9984369330764844</c:v>
                </c:pt>
                <c:pt idx="146">
                  <c:v>3.5941479213211256</c:v>
                </c:pt>
                <c:pt idx="147">
                  <c:v>9.9263444200719491</c:v>
                </c:pt>
                <c:pt idx="148">
                  <c:v>15.53939842449393</c:v>
                </c:pt>
                <c:pt idx="149">
                  <c:v>20.026656136701025</c:v>
                </c:pt>
                <c:pt idx="150">
                  <c:v>23.06302530044184</c:v>
                </c:pt>
                <c:pt idx="151">
                  <c:v>24.42852744210003</c:v>
                </c:pt>
                <c:pt idx="152">
                  <c:v>24.024234842204343</c:v>
                </c:pt>
                <c:pt idx="153">
                  <c:v>21.879437637830819</c:v>
                </c:pt>
                <c:pt idx="154">
                  <c:v>18.149521814606178</c:v>
                </c:pt>
                <c:pt idx="155">
                  <c:v>13.104711823268637</c:v>
                </c:pt>
                <c:pt idx="156">
                  <c:v>7.1104933942193691</c:v>
                </c:pt>
                <c:pt idx="157">
                  <c:v>0.60113487542177946</c:v>
                </c:pt>
                <c:pt idx="158">
                  <c:v>-5.9517745837265004</c:v>
                </c:pt>
                <c:pt idx="159">
                  <c:v>-12.073490661032217</c:v>
                </c:pt>
                <c:pt idx="160">
                  <c:v>-17.320508075688853</c:v>
                </c:pt>
                <c:pt idx="161">
                  <c:v>-21.312691600498638</c:v>
                </c:pt>
                <c:pt idx="162">
                  <c:v>-23.760816048791504</c:v>
                </c:pt>
                <c:pt idx="163">
                  <c:v>-24.487520022688123</c:v>
                </c:pt>
                <c:pt idx="164">
                  <c:v>-23.440155368315438</c:v>
                </c:pt>
                <c:pt idx="165">
                  <c:v>-20.694601422329505</c:v>
                </c:pt>
                <c:pt idx="166">
                  <c:v>-16.449767715719684</c:v>
                </c:pt>
                <c:pt idx="167">
                  <c:v>-11.013183402280717</c:v>
                </c:pt>
                <c:pt idx="168">
                  <c:v>-4.7787174269478072</c:v>
                </c:pt>
                <c:pt idx="169">
                  <c:v>1.8019564396973342</c:v>
                </c:pt>
                <c:pt idx="170">
                  <c:v>8.2520824033196476</c:v>
                </c:pt>
                <c:pt idx="171">
                  <c:v>14.104362586885388</c:v>
                </c:pt>
                <c:pt idx="172">
                  <c:v>18.934811765762049</c:v>
                </c:pt>
                <c:pt idx="173">
                  <c:v>22.393474193481104</c:v>
                </c:pt>
                <c:pt idx="174">
                  <c:v>24.229777149607948</c:v>
                </c:pt>
                <c:pt idx="175">
                  <c:v>24.310684399217617</c:v>
                </c:pt>
                <c:pt idx="176">
                  <c:v>22.630334384537115</c:v>
                </c:pt>
                <c:pt idx="177">
                  <c:v>19.310464882311383</c:v>
                </c:pt>
                <c:pt idx="178">
                  <c:v>14.591593361372954</c:v>
                </c:pt>
                <c:pt idx="179">
                  <c:v>8.8155920047103855</c:v>
                </c:pt>
                <c:pt idx="180">
                  <c:v>2.4009197985420654</c:v>
                </c:pt>
                <c:pt idx="181">
                  <c:v>-4.187693929251882</c:v>
                </c:pt>
                <c:pt idx="182">
                  <c:v>-10.472918158321873</c:v>
                </c:pt>
                <c:pt idx="183">
                  <c:v>-15.999401790797975</c:v>
                </c:pt>
                <c:pt idx="184">
                  <c:v>-20.366762867709951</c:v>
                </c:pt>
                <c:pt idx="185">
                  <c:v>-23.258595388462194</c:v>
                </c:pt>
                <c:pt idx="186">
                  <c:v>-24.465392251130154</c:v>
                </c:pt>
                <c:pt idx="187">
                  <c:v>-23.899723595410727</c:v>
                </c:pt>
                <c:pt idx="188">
                  <c:v>-21.602570909636722</c:v>
                </c:pt>
                <c:pt idx="189">
                  <c:v>-17.740358009302625</c:v>
                </c:pt>
                <c:pt idx="190">
                  <c:v>-12.592893986379888</c:v>
                </c:pt>
                <c:pt idx="191">
                  <c:v>-6.5331016370415673</c:v>
                </c:pt>
                <c:pt idx="192">
                  <c:v>-9.6028978615829759E-14</c:v>
                </c:pt>
                <c:pt idx="193">
                  <c:v>6.5331016370417183</c:v>
                </c:pt>
                <c:pt idx="194">
                  <c:v>12.592893986379876</c:v>
                </c:pt>
                <c:pt idx="195">
                  <c:v>17.74035800930249</c:v>
                </c:pt>
                <c:pt idx="196">
                  <c:v>21.602570909636711</c:v>
                </c:pt>
                <c:pt idx="197">
                  <c:v>23.899723595410762</c:v>
                </c:pt>
                <c:pt idx="198">
                  <c:v>24.465392251130147</c:v>
                </c:pt>
                <c:pt idx="199">
                  <c:v>23.258595388462201</c:v>
                </c:pt>
                <c:pt idx="200">
                  <c:v>20.366762867709962</c:v>
                </c:pt>
                <c:pt idx="201">
                  <c:v>15.999401790798119</c:v>
                </c:pt>
                <c:pt idx="202">
                  <c:v>10.472918158321891</c:v>
                </c:pt>
                <c:pt idx="203">
                  <c:v>4.1876939292518989</c:v>
                </c:pt>
                <c:pt idx="204">
                  <c:v>-2.4009197985420472</c:v>
                </c:pt>
                <c:pt idx="205">
                  <c:v>-8.8155920047102061</c:v>
                </c:pt>
                <c:pt idx="206">
                  <c:v>-14.59159336137294</c:v>
                </c:pt>
                <c:pt idx="207">
                  <c:v>-19.310464882311372</c:v>
                </c:pt>
                <c:pt idx="208">
                  <c:v>-22.630334384537175</c:v>
                </c:pt>
                <c:pt idx="209">
                  <c:v>-24.310684399217635</c:v>
                </c:pt>
                <c:pt idx="210">
                  <c:v>-24.229777149607951</c:v>
                </c:pt>
                <c:pt idx="211">
                  <c:v>-22.393474193481183</c:v>
                </c:pt>
                <c:pt idx="212">
                  <c:v>-18.93481176576206</c:v>
                </c:pt>
                <c:pt idx="213">
                  <c:v>-14.10436258688526</c:v>
                </c:pt>
                <c:pt idx="214">
                  <c:v>-8.2520824033198288</c:v>
                </c:pt>
                <c:pt idx="215">
                  <c:v>-1.8019564396970049</c:v>
                </c:pt>
                <c:pt idx="216">
                  <c:v>4.7787174269477894</c:v>
                </c:pt>
                <c:pt idx="217">
                  <c:v>11.013183402280545</c:v>
                </c:pt>
                <c:pt idx="218">
                  <c:v>16.44976771571967</c:v>
                </c:pt>
                <c:pt idx="219">
                  <c:v>20.69460142232959</c:v>
                </c:pt>
                <c:pt idx="220">
                  <c:v>23.440155368315381</c:v>
                </c:pt>
                <c:pt idx="221">
                  <c:v>24.48752002268813</c:v>
                </c:pt>
                <c:pt idx="222">
                  <c:v>23.760816048791508</c:v>
                </c:pt>
                <c:pt idx="223">
                  <c:v>21.312691600498734</c:v>
                </c:pt>
                <c:pt idx="224">
                  <c:v>17.320508075688618</c:v>
                </c:pt>
                <c:pt idx="225">
                  <c:v>12.073490661032384</c:v>
                </c:pt>
                <c:pt idx="226">
                  <c:v>5.9517745837263494</c:v>
                </c:pt>
                <c:pt idx="227">
                  <c:v>-0.60113487542193544</c:v>
                </c:pt>
                <c:pt idx="228">
                  <c:v>-7.1104933942191852</c:v>
                </c:pt>
                <c:pt idx="229">
                  <c:v>-13.104711823268474</c:v>
                </c:pt>
                <c:pt idx="230">
                  <c:v>-18.149521814606164</c:v>
                </c:pt>
                <c:pt idx="231">
                  <c:v>-21.879437637830968</c:v>
                </c:pt>
                <c:pt idx="232">
                  <c:v>-24.02423484220434</c:v>
                </c:pt>
                <c:pt idx="233">
                  <c:v>-24.428527442100044</c:v>
                </c:pt>
                <c:pt idx="234">
                  <c:v>-23.063025300441783</c:v>
                </c:pt>
                <c:pt idx="235">
                  <c:v>-20.026656136701135</c:v>
                </c:pt>
                <c:pt idx="236">
                  <c:v>-15.539398424493944</c:v>
                </c:pt>
                <c:pt idx="237">
                  <c:v>-9.926344420071807</c:v>
                </c:pt>
                <c:pt idx="238">
                  <c:v>-3.5941479213209711</c:v>
                </c:pt>
                <c:pt idx="239">
                  <c:v>2.9984369330762939</c:v>
                </c:pt>
                <c:pt idx="240">
                  <c:v>9.3737914231133459</c:v>
                </c:pt>
                <c:pt idx="241">
                  <c:v>15.070034705634141</c:v>
                </c:pt>
                <c:pt idx="242">
                  <c:v>19.67448609688028</c:v>
                </c:pt>
                <c:pt idx="243">
                  <c:v>22.853562908362569</c:v>
                </c:pt>
                <c:pt idx="244">
                  <c:v>24.376947801580293</c:v>
                </c:pt>
                <c:pt idx="245">
                  <c:v>24.134274788253066</c:v>
                </c:pt>
                <c:pt idx="246">
                  <c:v>22.143125010916968</c:v>
                </c:pt>
                <c:pt idx="247">
                  <c:v>18.547753026623031</c:v>
                </c:pt>
                <c:pt idx="248">
                  <c:v>13.608635871771593</c:v>
                </c:pt>
                <c:pt idx="249">
                  <c:v>7.6836020560547471</c:v>
                </c:pt>
                <c:pt idx="250">
                  <c:v>1.2019076496721617</c:v>
                </c:pt>
                <c:pt idx="251">
                  <c:v>-5.3668624039531165</c:v>
                </c:pt>
                <c:pt idx="252">
                  <c:v>-11.546814716367292</c:v>
                </c:pt>
                <c:pt idx="253">
                  <c:v>-16.890224915665598</c:v>
                </c:pt>
                <c:pt idx="254">
                  <c:v>-21.009974322873315</c:v>
                </c:pt>
                <c:pt idx="255">
                  <c:v>-23.607595875058607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Computation!$A$18:$A$273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Computation!$M$18:$M$273</c:f>
              <c:numCache>
                <c:formatCode>General</c:formatCode>
                <c:ptCount val="256"/>
                <c:pt idx="0">
                  <c:v>1.6033111705130901E-16</c:v>
                </c:pt>
                <c:pt idx="1">
                  <c:v>-0.34903814445062498</c:v>
                </c:pt>
                <c:pt idx="2">
                  <c:v>-0.67278921934232505</c:v>
                </c:pt>
                <c:pt idx="3">
                  <c:v>-0.94779814940404195</c:v>
                </c:pt>
                <c:pt idx="4">
                  <c:v>-1.15414112385932</c:v>
                </c:pt>
                <c:pt idx="5">
                  <c:v>-1.27686903404769</c:v>
                </c:pt>
                <c:pt idx="6">
                  <c:v>-1.3070905044816901</c:v>
                </c:pt>
                <c:pt idx="7">
                  <c:v>-1.2426160540481901</c:v>
                </c:pt>
                <c:pt idx="8">
                  <c:v>-1.0881167192479499</c:v>
                </c:pt>
                <c:pt idx="9">
                  <c:v>-0.85478564755786401</c:v>
                </c:pt>
                <c:pt idx="10">
                  <c:v>-0.55952717775550698</c:v>
                </c:pt>
                <c:pt idx="11">
                  <c:v>-0.22373215660779</c:v>
                </c:pt>
                <c:pt idx="12">
                  <c:v>0.128271782380736</c:v>
                </c:pt>
                <c:pt idx="13">
                  <c:v>0.470982704158739</c:v>
                </c:pt>
                <c:pt idx="14">
                  <c:v>0.77957193296287997</c:v>
                </c:pt>
                <c:pt idx="15">
                  <c:v>1.0316828369522799</c:v>
                </c:pt>
                <c:pt idx="16">
                  <c:v>1.2090505185302101</c:v>
                </c:pt>
                <c:pt idx="17">
                  <c:v>1.2988250672416899</c:v>
                </c:pt>
                <c:pt idx="18">
                  <c:v>1.29450250839518</c:v>
                </c:pt>
                <c:pt idx="19">
                  <c:v>1.1963960021651701</c:v>
                </c:pt>
                <c:pt idx="20">
                  <c:v>1.01161315580511</c:v>
                </c:pt>
                <c:pt idx="21">
                  <c:v>0.75354109265234603</c:v>
                </c:pt>
                <c:pt idx="22">
                  <c:v>0.440876583578235</c:v>
                </c:pt>
                <c:pt idx="23">
                  <c:v>9.6271505792387205E-2</c:v>
                </c:pt>
                <c:pt idx="24">
                  <c:v>-0.25530823737665598</c:v>
                </c:pt>
                <c:pt idx="25">
                  <c:v>-0.58839144296046897</c:v>
                </c:pt>
                <c:pt idx="26">
                  <c:v>-0.878846942711632</c:v>
                </c:pt>
                <c:pt idx="27">
                  <c:v>-1.10563185480546</c:v>
                </c:pt>
                <c:pt idx="28">
                  <c:v>-1.2523160957734201</c:v>
                </c:pt>
                <c:pt idx="29">
                  <c:v>-1.30827270502816</c:v>
                </c:pt>
                <c:pt idx="30">
                  <c:v>-1.26944774550577</c:v>
                </c:pt>
                <c:pt idx="31">
                  <c:v>-1.1386540027647301</c:v>
                </c:pt>
                <c:pt idx="32">
                  <c:v>-0.92536720466787004</c:v>
                </c:pt>
                <c:pt idx="33">
                  <c:v>-0.64503952509711804</c:v>
                </c:pt>
                <c:pt idx="34">
                  <c:v>-0.31798010689344602</c:v>
                </c:pt>
                <c:pt idx="35">
                  <c:v>3.21162922511537E-2</c:v>
                </c:pt>
                <c:pt idx="36">
                  <c:v>0.37988593448095898</c:v>
                </c:pt>
                <c:pt idx="37">
                  <c:v>0.70013365051901399</c:v>
                </c:pt>
                <c:pt idx="38">
                  <c:v>0.969658175975468</c:v>
                </c:pt>
                <c:pt idx="39">
                  <c:v>1.16893303349702</c:v>
                </c:pt>
                <c:pt idx="40">
                  <c:v>1.28352118442871</c:v>
                </c:pt>
                <c:pt idx="41">
                  <c:v>1.3051209614905901</c:v>
                </c:pt>
                <c:pt idx="42">
                  <c:v>1.23216750687642</c:v>
                </c:pt>
                <c:pt idx="43">
                  <c:v>1.0699461428660599</c:v>
                </c:pt>
                <c:pt idx="44">
                  <c:v>0.83020946149250796</c:v>
                </c:pt>
                <c:pt idx="45">
                  <c:v>0.53032587430073097</c:v>
                </c:pt>
                <c:pt idx="46">
                  <c:v>0.192021307953672</c:v>
                </c:pt>
                <c:pt idx="47">
                  <c:v>-0.160194792843774</c:v>
                </c:pt>
                <c:pt idx="48">
                  <c:v>-0.50080512236943597</c:v>
                </c:pt>
                <c:pt idx="49">
                  <c:v>-0.80513318829106795</c:v>
                </c:pt>
                <c:pt idx="50">
                  <c:v>-1.0511310709355699</c:v>
                </c:pt>
                <c:pt idx="51">
                  <c:v>-1.2209767480722</c:v>
                </c:pt>
                <c:pt idx="52">
                  <c:v>-1.3023652624338999</c:v>
                </c:pt>
                <c:pt idx="53">
                  <c:v>-1.2894001896421801</c:v>
                </c:pt>
                <c:pt idx="54">
                  <c:v>-1.1830208215845599</c:v>
                </c:pt>
                <c:pt idx="55">
                  <c:v>-0.99093411671954001</c:v>
                </c:pt>
                <c:pt idx="56">
                  <c:v>-0.72705634736430702</c:v>
                </c:pt>
                <c:pt idx="57">
                  <c:v>-0.41050489542922097</c:v>
                </c:pt>
                <c:pt idx="58">
                  <c:v>-6.4213238848767701E-2</c:v>
                </c:pt>
                <c:pt idx="59">
                  <c:v>0.286730530009915</c:v>
                </c:pt>
                <c:pt idx="60">
                  <c:v>0.616901283161569</c:v>
                </c:pt>
                <c:pt idx="61">
                  <c:v>0.902378853329314</c:v>
                </c:pt>
                <c:pt idx="62">
                  <c:v>1.1224809990758799</c:v>
                </c:pt>
                <c:pt idx="63">
                  <c:v>1.26126178910966</c:v>
                </c:pt>
                <c:pt idx="64">
                  <c:v>1.30866685101658</c:v>
                </c:pt>
                <c:pt idx="65">
                  <c:v>1.26126178910967</c:v>
                </c:pt>
                <c:pt idx="66">
                  <c:v>1.1224809990758799</c:v>
                </c:pt>
                <c:pt idx="67">
                  <c:v>0.902378853329314</c:v>
                </c:pt>
                <c:pt idx="68">
                  <c:v>0.616901283161574</c:v>
                </c:pt>
                <c:pt idx="69">
                  <c:v>0.28673053000991799</c:v>
                </c:pt>
                <c:pt idx="70">
                  <c:v>-6.4213238848770296E-2</c:v>
                </c:pt>
                <c:pt idx="71">
                  <c:v>-0.41050489542921398</c:v>
                </c:pt>
                <c:pt idx="72">
                  <c:v>-0.72705634736431302</c:v>
                </c:pt>
                <c:pt idx="73">
                  <c:v>-0.99093411671954001</c:v>
                </c:pt>
                <c:pt idx="74">
                  <c:v>-1.1830208215845599</c:v>
                </c:pt>
                <c:pt idx="75">
                  <c:v>-1.2894001896421701</c:v>
                </c:pt>
                <c:pt idx="76">
                  <c:v>-1.3023652624338999</c:v>
                </c:pt>
                <c:pt idx="77">
                  <c:v>-1.22097674807221</c:v>
                </c:pt>
                <c:pt idx="78">
                  <c:v>-1.0511310709355799</c:v>
                </c:pt>
                <c:pt idx="79">
                  <c:v>-0.80513318829107305</c:v>
                </c:pt>
                <c:pt idx="80">
                  <c:v>-0.50080512236943797</c:v>
                </c:pt>
                <c:pt idx="81">
                  <c:v>-0.160194792843771</c:v>
                </c:pt>
                <c:pt idx="82">
                  <c:v>0.19202130795366801</c:v>
                </c:pt>
                <c:pt idx="83">
                  <c:v>0.53032587430073097</c:v>
                </c:pt>
                <c:pt idx="84">
                  <c:v>0.83020946149250796</c:v>
                </c:pt>
                <c:pt idx="85">
                  <c:v>1.0699461428660599</c:v>
                </c:pt>
                <c:pt idx="86">
                  <c:v>1.23216750687642</c:v>
                </c:pt>
                <c:pt idx="87">
                  <c:v>1.3051209614905901</c:v>
                </c:pt>
                <c:pt idx="88">
                  <c:v>1.28352118442871</c:v>
                </c:pt>
                <c:pt idx="89">
                  <c:v>1.16893303349702</c:v>
                </c:pt>
                <c:pt idx="90">
                  <c:v>0.969658175975463</c:v>
                </c:pt>
                <c:pt idx="91">
                  <c:v>0.70013365051901399</c:v>
                </c:pt>
                <c:pt idx="92">
                  <c:v>0.37988593448096197</c:v>
                </c:pt>
                <c:pt idx="93">
                  <c:v>3.2116292251158099E-2</c:v>
                </c:pt>
                <c:pt idx="94">
                  <c:v>-0.31798010689344602</c:v>
                </c:pt>
                <c:pt idx="95">
                  <c:v>-0.64503952509711804</c:v>
                </c:pt>
                <c:pt idx="96">
                  <c:v>-0.92536720466787004</c:v>
                </c:pt>
                <c:pt idx="97">
                  <c:v>-1.1386540027647301</c:v>
                </c:pt>
                <c:pt idx="98">
                  <c:v>-1.26944774550577</c:v>
                </c:pt>
                <c:pt idx="99">
                  <c:v>-1.30827270502816</c:v>
                </c:pt>
                <c:pt idx="100">
                  <c:v>-1.2523160957734201</c:v>
                </c:pt>
                <c:pt idx="101">
                  <c:v>-1.10563185480546</c:v>
                </c:pt>
                <c:pt idx="102">
                  <c:v>-0.878846942711632</c:v>
                </c:pt>
                <c:pt idx="103">
                  <c:v>-0.58839144296047396</c:v>
                </c:pt>
                <c:pt idx="104">
                  <c:v>-0.25530823737665798</c:v>
                </c:pt>
                <c:pt idx="105">
                  <c:v>9.6271505792385095E-2</c:v>
                </c:pt>
                <c:pt idx="106">
                  <c:v>0.440876583578238</c:v>
                </c:pt>
                <c:pt idx="107">
                  <c:v>0.75354109265234104</c:v>
                </c:pt>
                <c:pt idx="108">
                  <c:v>1.01161315580511</c:v>
                </c:pt>
                <c:pt idx="109">
                  <c:v>1.1963960021651801</c:v>
                </c:pt>
                <c:pt idx="110">
                  <c:v>1.29450250839518</c:v>
                </c:pt>
                <c:pt idx="111">
                  <c:v>1.2988250672416899</c:v>
                </c:pt>
                <c:pt idx="112">
                  <c:v>1.2090505185302201</c:v>
                </c:pt>
                <c:pt idx="113">
                  <c:v>1.0316828369522799</c:v>
                </c:pt>
                <c:pt idx="114">
                  <c:v>0.77957193296287997</c:v>
                </c:pt>
                <c:pt idx="115">
                  <c:v>0.47098270415874099</c:v>
                </c:pt>
                <c:pt idx="116">
                  <c:v>0.12827178238072801</c:v>
                </c:pt>
                <c:pt idx="117">
                  <c:v>-0.223732156607789</c:v>
                </c:pt>
                <c:pt idx="118">
                  <c:v>-0.55952717775550698</c:v>
                </c:pt>
                <c:pt idx="119">
                  <c:v>-0.85478564755786401</c:v>
                </c:pt>
                <c:pt idx="120">
                  <c:v>-1.0881167192479499</c:v>
                </c:pt>
                <c:pt idx="121">
                  <c:v>-1.2426160540481901</c:v>
                </c:pt>
                <c:pt idx="122">
                  <c:v>-1.3070905044816901</c:v>
                </c:pt>
                <c:pt idx="123">
                  <c:v>-1.27686903404769</c:v>
                </c:pt>
                <c:pt idx="124">
                  <c:v>-1.15414112385932</c:v>
                </c:pt>
                <c:pt idx="125">
                  <c:v>-0.94779814940404195</c:v>
                </c:pt>
                <c:pt idx="126">
                  <c:v>-0.67278921934232006</c:v>
                </c:pt>
                <c:pt idx="127">
                  <c:v>-0.34903814445062598</c:v>
                </c:pt>
                <c:pt idx="128">
                  <c:v>-1.9239734046157101E-15</c:v>
                </c:pt>
                <c:pt idx="129">
                  <c:v>0.34903814445062198</c:v>
                </c:pt>
                <c:pt idx="130">
                  <c:v>0.67278921934232505</c:v>
                </c:pt>
                <c:pt idx="131">
                  <c:v>0.94779814940404805</c:v>
                </c:pt>
                <c:pt idx="132">
                  <c:v>1.15414112385932</c:v>
                </c:pt>
                <c:pt idx="133">
                  <c:v>1.27686903404769</c:v>
                </c:pt>
                <c:pt idx="134">
                  <c:v>1.3070905044816901</c:v>
                </c:pt>
                <c:pt idx="135">
                  <c:v>1.2426160540481901</c:v>
                </c:pt>
                <c:pt idx="136">
                  <c:v>1.0881167192479499</c:v>
                </c:pt>
                <c:pt idx="137">
                  <c:v>0.85478564755786901</c:v>
                </c:pt>
                <c:pt idx="138">
                  <c:v>0.55952717775550198</c:v>
                </c:pt>
                <c:pt idx="139">
                  <c:v>0.223732156607793</c:v>
                </c:pt>
                <c:pt idx="140">
                  <c:v>-0.12827178238074299</c:v>
                </c:pt>
                <c:pt idx="141">
                  <c:v>-0.470982704158737</c:v>
                </c:pt>
                <c:pt idx="142">
                  <c:v>-0.77957193296287497</c:v>
                </c:pt>
                <c:pt idx="143">
                  <c:v>-1.0316828369522799</c:v>
                </c:pt>
                <c:pt idx="144">
                  <c:v>-1.2090505185302101</c:v>
                </c:pt>
                <c:pt idx="145">
                  <c:v>-1.2988250672416899</c:v>
                </c:pt>
                <c:pt idx="146">
                  <c:v>-1.29450250839518</c:v>
                </c:pt>
                <c:pt idx="147">
                  <c:v>-1.1963960021651801</c:v>
                </c:pt>
                <c:pt idx="148">
                  <c:v>-1.01161315580511</c:v>
                </c:pt>
                <c:pt idx="149">
                  <c:v>-0.75354109265234603</c:v>
                </c:pt>
                <c:pt idx="150">
                  <c:v>-0.440876583578237</c:v>
                </c:pt>
                <c:pt idx="151">
                  <c:v>-9.6271505792388801E-2</c:v>
                </c:pt>
                <c:pt idx="152">
                  <c:v>0.25530823737666303</c:v>
                </c:pt>
                <c:pt idx="153">
                  <c:v>0.58839144296047996</c:v>
                </c:pt>
                <c:pt idx="154">
                  <c:v>0.87884694271163699</c:v>
                </c:pt>
                <c:pt idx="155">
                  <c:v>1.10563185480546</c:v>
                </c:pt>
                <c:pt idx="156">
                  <c:v>1.2523160957734201</c:v>
                </c:pt>
                <c:pt idx="157">
                  <c:v>1.30827270502816</c:v>
                </c:pt>
                <c:pt idx="158">
                  <c:v>1.26944774550577</c:v>
                </c:pt>
                <c:pt idx="159">
                  <c:v>1.1386540027647301</c:v>
                </c:pt>
                <c:pt idx="160">
                  <c:v>0.92536720466786504</c:v>
                </c:pt>
                <c:pt idx="161">
                  <c:v>0.64503952509711804</c:v>
                </c:pt>
                <c:pt idx="162">
                  <c:v>0.31798010689344097</c:v>
                </c:pt>
                <c:pt idx="163">
                  <c:v>-3.2116292251163497E-2</c:v>
                </c:pt>
                <c:pt idx="164">
                  <c:v>-0.37988593448094898</c:v>
                </c:pt>
                <c:pt idx="165">
                  <c:v>-0.70013365051901899</c:v>
                </c:pt>
                <c:pt idx="166">
                  <c:v>-0.969658175975463</c:v>
                </c:pt>
                <c:pt idx="167">
                  <c:v>-1.16893303349702</c:v>
                </c:pt>
                <c:pt idx="168">
                  <c:v>-1.28352118442871</c:v>
                </c:pt>
                <c:pt idx="169">
                  <c:v>-1.3051209614905901</c:v>
                </c:pt>
                <c:pt idx="170">
                  <c:v>-1.23216750687642</c:v>
                </c:pt>
                <c:pt idx="171">
                  <c:v>-1.0699461428660599</c:v>
                </c:pt>
                <c:pt idx="172">
                  <c:v>-0.83020946149250296</c:v>
                </c:pt>
                <c:pt idx="173">
                  <c:v>-0.53032587430073497</c:v>
                </c:pt>
                <c:pt idx="174">
                  <c:v>-0.19202130795366201</c:v>
                </c:pt>
                <c:pt idx="175">
                  <c:v>0.160194792843777</c:v>
                </c:pt>
                <c:pt idx="176">
                  <c:v>0.50080512236944297</c:v>
                </c:pt>
                <c:pt idx="177">
                  <c:v>0.80513318829106795</c:v>
                </c:pt>
                <c:pt idx="178">
                  <c:v>1.0511310709355699</c:v>
                </c:pt>
                <c:pt idx="179">
                  <c:v>1.2209767480722</c:v>
                </c:pt>
                <c:pt idx="180">
                  <c:v>1.3023652624338999</c:v>
                </c:pt>
                <c:pt idx="181">
                  <c:v>1.2894001896421801</c:v>
                </c:pt>
                <c:pt idx="182">
                  <c:v>1.1830208215845599</c:v>
                </c:pt>
                <c:pt idx="183">
                  <c:v>0.99093411671954001</c:v>
                </c:pt>
                <c:pt idx="184">
                  <c:v>0.72705634736430702</c:v>
                </c:pt>
                <c:pt idx="185">
                  <c:v>0.41050489542921298</c:v>
                </c:pt>
                <c:pt idx="186">
                  <c:v>6.4213238848764995E-2</c:v>
                </c:pt>
                <c:pt idx="187">
                  <c:v>-0.28673053000992199</c:v>
                </c:pt>
                <c:pt idx="188">
                  <c:v>-0.61690128316156301</c:v>
                </c:pt>
                <c:pt idx="189">
                  <c:v>-0.90237885332930901</c:v>
                </c:pt>
                <c:pt idx="190">
                  <c:v>-1.1224809990758799</c:v>
                </c:pt>
                <c:pt idx="191">
                  <c:v>-1.26126178910967</c:v>
                </c:pt>
                <c:pt idx="192">
                  <c:v>-1.30866685101658</c:v>
                </c:pt>
                <c:pt idx="193">
                  <c:v>-1.26126178910967</c:v>
                </c:pt>
                <c:pt idx="194">
                  <c:v>-1.1224809990758799</c:v>
                </c:pt>
                <c:pt idx="195">
                  <c:v>-0.90237885332932</c:v>
                </c:pt>
                <c:pt idx="196">
                  <c:v>-0.616901283161569</c:v>
                </c:pt>
                <c:pt idx="197">
                  <c:v>-0.286730530009914</c:v>
                </c:pt>
                <c:pt idx="198">
                  <c:v>6.4213238848773002E-2</c:v>
                </c:pt>
                <c:pt idx="199">
                  <c:v>0.41050489542921298</c:v>
                </c:pt>
                <c:pt idx="200">
                  <c:v>0.72705634736430702</c:v>
                </c:pt>
                <c:pt idx="201">
                  <c:v>0.99093411671953502</c:v>
                </c:pt>
                <c:pt idx="202">
                  <c:v>1.1830208215845599</c:v>
                </c:pt>
                <c:pt idx="203">
                  <c:v>1.2894001896421801</c:v>
                </c:pt>
                <c:pt idx="204">
                  <c:v>1.3023652624338999</c:v>
                </c:pt>
                <c:pt idx="205">
                  <c:v>1.22097674807221</c:v>
                </c:pt>
                <c:pt idx="206">
                  <c:v>1.0511310709355699</c:v>
                </c:pt>
                <c:pt idx="207">
                  <c:v>0.80513318829106795</c:v>
                </c:pt>
                <c:pt idx="208">
                  <c:v>0.50080512236943597</c:v>
                </c:pt>
                <c:pt idx="209">
                  <c:v>0.160194792843768</c:v>
                </c:pt>
                <c:pt idx="210">
                  <c:v>-0.19202130795366101</c:v>
                </c:pt>
                <c:pt idx="211">
                  <c:v>-0.53032587430072597</c:v>
                </c:pt>
                <c:pt idx="212">
                  <c:v>-0.83020946149249697</c:v>
                </c:pt>
                <c:pt idx="213">
                  <c:v>-1.0699461428660699</c:v>
                </c:pt>
                <c:pt idx="214">
                  <c:v>-1.23216750687641</c:v>
                </c:pt>
                <c:pt idx="215">
                  <c:v>-1.3051209614905901</c:v>
                </c:pt>
                <c:pt idx="216">
                  <c:v>-1.28352118442871</c:v>
                </c:pt>
                <c:pt idx="217">
                  <c:v>-1.16893303349702</c:v>
                </c:pt>
                <c:pt idx="218">
                  <c:v>-0.969658175975463</c:v>
                </c:pt>
                <c:pt idx="219">
                  <c:v>-0.700133650519008</c:v>
                </c:pt>
                <c:pt idx="220">
                  <c:v>-0.37988593448095898</c:v>
                </c:pt>
                <c:pt idx="221">
                  <c:v>-3.21162922511459E-2</c:v>
                </c:pt>
                <c:pt idx="222">
                  <c:v>0.31798010689343997</c:v>
                </c:pt>
                <c:pt idx="223">
                  <c:v>0.64503952509711204</c:v>
                </c:pt>
                <c:pt idx="224">
                  <c:v>0.92536720466787603</c:v>
                </c:pt>
                <c:pt idx="225">
                  <c:v>1.1386540027647201</c:v>
                </c:pt>
                <c:pt idx="226">
                  <c:v>1.26944774550577</c:v>
                </c:pt>
                <c:pt idx="227">
                  <c:v>1.30827270502816</c:v>
                </c:pt>
                <c:pt idx="228">
                  <c:v>1.2523160957734201</c:v>
                </c:pt>
                <c:pt idx="229">
                  <c:v>1.10563185480547</c:v>
                </c:pt>
                <c:pt idx="230">
                  <c:v>0.87884694271163699</c:v>
                </c:pt>
                <c:pt idx="231">
                  <c:v>0.58839144296046397</c:v>
                </c:pt>
                <c:pt idx="232">
                  <c:v>0.25530823737666403</c:v>
                </c:pt>
                <c:pt idx="233">
                  <c:v>-9.6271505792378698E-2</c:v>
                </c:pt>
                <c:pt idx="234">
                  <c:v>-0.440876583578245</c:v>
                </c:pt>
                <c:pt idx="235">
                  <c:v>-0.75354109265233604</c:v>
                </c:pt>
                <c:pt idx="236">
                  <c:v>-1.01161315580511</c:v>
                </c:pt>
                <c:pt idx="237">
                  <c:v>-1.1963960021651801</c:v>
                </c:pt>
                <c:pt idx="238">
                  <c:v>-1.29450250839518</c:v>
                </c:pt>
                <c:pt idx="239">
                  <c:v>-1.2988250672416899</c:v>
                </c:pt>
                <c:pt idx="240">
                  <c:v>-1.2090505185302201</c:v>
                </c:pt>
                <c:pt idx="241">
                  <c:v>-1.0316828369522799</c:v>
                </c:pt>
                <c:pt idx="242">
                  <c:v>-0.77957193296288596</c:v>
                </c:pt>
                <c:pt idx="243">
                  <c:v>-0.47098270415874699</c:v>
                </c:pt>
                <c:pt idx="244">
                  <c:v>-0.12827178238072601</c:v>
                </c:pt>
                <c:pt idx="245">
                  <c:v>0.22373215660778201</c:v>
                </c:pt>
                <c:pt idx="246">
                  <c:v>0.55952717775550198</c:v>
                </c:pt>
                <c:pt idx="247">
                  <c:v>0.85478564755787501</c:v>
                </c:pt>
                <c:pt idx="248">
                  <c:v>1.0881167192479499</c:v>
                </c:pt>
                <c:pt idx="249">
                  <c:v>1.2426160540481901</c:v>
                </c:pt>
                <c:pt idx="250">
                  <c:v>1.3070905044816901</c:v>
                </c:pt>
                <c:pt idx="251">
                  <c:v>1.27686903404769</c:v>
                </c:pt>
                <c:pt idx="252">
                  <c:v>1.15414112385932</c:v>
                </c:pt>
                <c:pt idx="253">
                  <c:v>0.94779814940404805</c:v>
                </c:pt>
                <c:pt idx="254">
                  <c:v>0.67278921934233105</c:v>
                </c:pt>
                <c:pt idx="255">
                  <c:v>0.34903814445061399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637808"/>
        <c:axId val="395647216"/>
      </c:scatterChart>
      <c:valAx>
        <c:axId val="395637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647216"/>
        <c:crosses val="autoZero"/>
        <c:crossBetween val="midCat"/>
      </c:valAx>
      <c:valAx>
        <c:axId val="39564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637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320040</xdr:colOff>
      <xdr:row>1</xdr:row>
      <xdr:rowOff>76200</xdr:rowOff>
    </xdr:from>
    <xdr:to>
      <xdr:col>35</xdr:col>
      <xdr:colOff>139700</xdr:colOff>
      <xdr:row>23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135164</xdr:colOff>
      <xdr:row>1</xdr:row>
      <xdr:rowOff>112844</xdr:rowOff>
    </xdr:from>
    <xdr:to>
      <xdr:col>19</xdr:col>
      <xdr:colOff>125353</xdr:colOff>
      <xdr:row>3</xdr:row>
      <xdr:rowOff>24685</xdr:rowOff>
    </xdr:to>
    <xdr:grpSp>
      <xdr:nvGrpSpPr>
        <xdr:cNvPr id="17" name="Group 16"/>
        <xdr:cNvGrpSpPr/>
      </xdr:nvGrpSpPr>
      <xdr:grpSpPr>
        <a:xfrm>
          <a:off x="363764" y="254358"/>
          <a:ext cx="5912018" cy="1185470"/>
          <a:chOff x="76200" y="91441"/>
          <a:chExt cx="5783580" cy="1191236"/>
        </a:xfrm>
      </xdr:grpSpPr>
      <xdr:sp macro="" textlink="">
        <xdr:nvSpPr>
          <xdr:cNvPr id="11" name="TextBox 3"/>
          <xdr:cNvSpPr txBox="1"/>
        </xdr:nvSpPr>
        <xdr:spPr>
          <a:xfrm>
            <a:off x="2755369" y="906781"/>
            <a:ext cx="953104" cy="37589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/>
              <a:t>Power Factor Controller (6x6)</a:t>
            </a:r>
            <a:endParaRPr lang="en-MY" sz="900" b="1"/>
          </a:p>
        </xdr:txBody>
      </xdr:sp>
      <xdr:sp macro="" textlink="">
        <xdr:nvSpPr>
          <xdr:cNvPr id="12" name="TextBox 4"/>
          <xdr:cNvSpPr txBox="1"/>
        </xdr:nvSpPr>
        <xdr:spPr>
          <a:xfrm>
            <a:off x="3809907" y="886070"/>
            <a:ext cx="867645" cy="3747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/>
              <a:t>Power Quality Analyzer</a:t>
            </a:r>
            <a:endParaRPr lang="en-MY" sz="900" b="1"/>
          </a:p>
        </xdr:txBody>
      </xdr:sp>
      <xdr:sp macro="" textlink="">
        <xdr:nvSpPr>
          <xdr:cNvPr id="13" name="TextBox 5"/>
          <xdr:cNvSpPr txBox="1"/>
        </xdr:nvSpPr>
        <xdr:spPr>
          <a:xfrm>
            <a:off x="4815840" y="952500"/>
            <a:ext cx="1043940" cy="233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/>
              <a:t>Protection Relay</a:t>
            </a:r>
            <a:endParaRPr lang="en-MY" sz="900" b="1"/>
          </a:p>
        </xdr:txBody>
      </xdr:sp>
      <xdr:pic>
        <xdr:nvPicPr>
          <xdr:cNvPr id="16" name="Picture 1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91441"/>
            <a:ext cx="2537460" cy="838199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103416</xdr:colOff>
      <xdr:row>1</xdr:row>
      <xdr:rowOff>145817</xdr:rowOff>
    </xdr:from>
    <xdr:to>
      <xdr:col>15</xdr:col>
      <xdr:colOff>168728</xdr:colOff>
      <xdr:row>2</xdr:row>
      <xdr:rowOff>32658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887" y="287331"/>
          <a:ext cx="702127" cy="768584"/>
        </a:xfrm>
        <a:prstGeom prst="rect">
          <a:avLst/>
        </a:prstGeom>
      </xdr:spPr>
    </xdr:pic>
    <xdr:clientData/>
  </xdr:twoCellAnchor>
  <xdr:twoCellAnchor editAs="oneCell">
    <xdr:from>
      <xdr:col>9</xdr:col>
      <xdr:colOff>142817</xdr:colOff>
      <xdr:row>1</xdr:row>
      <xdr:rowOff>70757</xdr:rowOff>
    </xdr:from>
    <xdr:to>
      <xdr:col>12</xdr:col>
      <xdr:colOff>184185</xdr:colOff>
      <xdr:row>2</xdr:row>
      <xdr:rowOff>70974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846" y="212271"/>
          <a:ext cx="836025" cy="881960"/>
        </a:xfrm>
        <a:prstGeom prst="rect">
          <a:avLst/>
        </a:prstGeom>
      </xdr:spPr>
    </xdr:pic>
    <xdr:clientData/>
  </xdr:twoCellAnchor>
  <xdr:twoCellAnchor editAs="oneCell">
    <xdr:from>
      <xdr:col>16</xdr:col>
      <xdr:colOff>163286</xdr:colOff>
      <xdr:row>1</xdr:row>
      <xdr:rowOff>189143</xdr:rowOff>
    </xdr:from>
    <xdr:to>
      <xdr:col>18</xdr:col>
      <xdr:colOff>119743</xdr:colOff>
      <xdr:row>2</xdr:row>
      <xdr:rowOff>16328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2357" y="330657"/>
          <a:ext cx="664029" cy="708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339587</xdr:colOff>
      <xdr:row>0</xdr:row>
      <xdr:rowOff>135835</xdr:rowOff>
    </xdr:from>
    <xdr:to>
      <xdr:col>17</xdr:col>
      <xdr:colOff>276087</xdr:colOff>
      <xdr:row>12</xdr:row>
      <xdr:rowOff>110434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55"/>
  <sheetViews>
    <sheetView windowProtection="1" showGridLines="0" tabSelected="1" zoomScaleNormal="100" workbookViewId="0">
      <selection activeCell="F12" sqref="F12"/>
    </sheetView>
  </sheetViews>
  <sheetFormatPr defaultColWidth="0" defaultRowHeight="10.75" zeroHeight="1"/>
  <cols>
    <col min="1" max="2" width="3.23046875" style="6" customWidth="1"/>
    <col min="3" max="3" width="2.84375" style="3" customWidth="1"/>
    <col min="4" max="6" width="6.15234375" style="6" customWidth="1"/>
    <col min="7" max="7" width="1.23046875" style="6" customWidth="1"/>
    <col min="8" max="8" width="5" style="6" customWidth="1"/>
    <col min="9" max="9" width="7.69140625" style="6" customWidth="1"/>
    <col min="10" max="11" width="5" style="6" customWidth="1"/>
    <col min="12" max="12" width="1.23046875" style="6" customWidth="1"/>
    <col min="13" max="13" width="5" style="6" customWidth="1"/>
    <col min="14" max="14" width="4" style="6" customWidth="1"/>
    <col min="15" max="26" width="5" style="6" customWidth="1"/>
    <col min="27" max="28" width="5" style="3" customWidth="1"/>
    <col min="29" max="34" width="5" style="6" customWidth="1"/>
    <col min="35" max="35" width="1.69140625" style="6" customWidth="1"/>
    <col min="36" max="36" width="3.61328125" style="6" customWidth="1"/>
    <col min="37" max="37" width="2.4609375" style="6" customWidth="1"/>
    <col min="38" max="38" width="5" style="6" hidden="1"/>
    <col min="39" max="16384" width="8.84375" style="6" hidden="1"/>
  </cols>
  <sheetData>
    <row r="1" spans="1:37" ht="11.15" thickBot="1">
      <c r="C1" s="37"/>
      <c r="AA1" s="37"/>
      <c r="AB1" s="37"/>
    </row>
    <row r="2" spans="1:37" s="1" customFormat="1" ht="69.650000000000006" customHeight="1">
      <c r="A2" s="6"/>
      <c r="B2" s="38"/>
      <c r="C2" s="39"/>
      <c r="D2" s="39"/>
      <c r="E2" s="59"/>
      <c r="F2" s="39"/>
      <c r="G2" s="39"/>
      <c r="H2" s="39"/>
      <c r="I2" s="39"/>
      <c r="J2" s="39"/>
      <c r="K2" s="39"/>
      <c r="L2" s="39"/>
      <c r="M2" s="59"/>
      <c r="N2" s="60"/>
      <c r="O2" s="59"/>
      <c r="P2" s="60"/>
      <c r="Q2" s="60"/>
      <c r="R2" s="60"/>
      <c r="S2" s="60"/>
      <c r="T2" s="60"/>
      <c r="U2" s="39"/>
      <c r="V2" s="39"/>
      <c r="W2" s="39"/>
      <c r="X2" s="39"/>
      <c r="Y2" s="39"/>
      <c r="Z2" s="39"/>
      <c r="AA2" s="40"/>
      <c r="AB2" s="40"/>
      <c r="AC2" s="39"/>
      <c r="AD2" s="39"/>
      <c r="AE2" s="39"/>
      <c r="AF2" s="39"/>
      <c r="AG2" s="39"/>
      <c r="AH2" s="39"/>
      <c r="AI2" s="39"/>
      <c r="AJ2" s="41"/>
      <c r="AK2" s="6"/>
    </row>
    <row r="3" spans="1:37" s="1" customFormat="1" ht="31.2" customHeight="1">
      <c r="A3" s="6"/>
      <c r="B3" s="42"/>
      <c r="C3" s="47" t="s">
        <v>55</v>
      </c>
      <c r="D3" s="44"/>
      <c r="E3" s="44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5"/>
      <c r="AB3" s="45"/>
      <c r="AC3" s="43"/>
      <c r="AD3" s="43"/>
      <c r="AE3" s="43"/>
      <c r="AF3" s="43"/>
      <c r="AG3" s="43"/>
      <c r="AH3" s="43"/>
      <c r="AI3" s="43"/>
      <c r="AJ3" s="46"/>
      <c r="AK3" s="6"/>
    </row>
    <row r="4" spans="1:37" s="1" customFormat="1" ht="6" customHeight="1">
      <c r="A4" s="6"/>
      <c r="B4" s="42"/>
      <c r="C4" s="43"/>
      <c r="D4" s="43"/>
      <c r="E4" s="44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5"/>
      <c r="AB4" s="45"/>
      <c r="AC4" s="43"/>
      <c r="AD4" s="43"/>
      <c r="AE4" s="43"/>
      <c r="AF4" s="43"/>
      <c r="AG4" s="43"/>
      <c r="AH4" s="43"/>
      <c r="AI4" s="43"/>
      <c r="AJ4" s="46"/>
      <c r="AK4" s="6"/>
    </row>
    <row r="5" spans="1:37" s="1" customFormat="1" ht="12.9">
      <c r="A5" s="6"/>
      <c r="B5" s="42"/>
      <c r="C5" s="79" t="s">
        <v>53</v>
      </c>
      <c r="D5" s="79"/>
      <c r="E5" s="79"/>
      <c r="F5" s="79"/>
      <c r="G5" s="79"/>
      <c r="H5" s="79"/>
      <c r="I5" s="48"/>
      <c r="J5" s="77" t="s">
        <v>54</v>
      </c>
      <c r="K5" s="77"/>
      <c r="L5" s="77"/>
      <c r="M5" s="77"/>
      <c r="N5" s="77"/>
      <c r="O5" s="77"/>
      <c r="P5" s="77"/>
      <c r="Q5" s="77"/>
      <c r="R5" s="43"/>
      <c r="S5" s="43"/>
      <c r="T5" s="43"/>
      <c r="U5" s="43"/>
      <c r="V5" s="43"/>
      <c r="W5" s="43"/>
      <c r="X5" s="43"/>
      <c r="Y5" s="43"/>
      <c r="Z5" s="43"/>
      <c r="AA5" s="45"/>
      <c r="AB5" s="45"/>
      <c r="AC5" s="43"/>
      <c r="AD5" s="43"/>
      <c r="AE5" s="43"/>
      <c r="AF5" s="43"/>
      <c r="AG5" s="43"/>
      <c r="AH5" s="43"/>
      <c r="AI5" s="43"/>
      <c r="AJ5" s="46"/>
      <c r="AK5" s="6"/>
    </row>
    <row r="6" spans="1:37" s="1" customFormat="1" ht="14.6">
      <c r="A6" s="6"/>
      <c r="B6" s="42"/>
      <c r="C6" s="43"/>
      <c r="D6" s="49"/>
      <c r="E6" s="33" t="s">
        <v>56</v>
      </c>
      <c r="F6" s="50">
        <v>10</v>
      </c>
      <c r="G6" s="34" t="s">
        <v>0</v>
      </c>
      <c r="H6" s="43"/>
      <c r="I6" s="34"/>
      <c r="J6" s="32"/>
      <c r="K6" s="33" t="s">
        <v>14</v>
      </c>
      <c r="L6" s="34" t="s">
        <v>21</v>
      </c>
      <c r="M6" s="74">
        <f>Computation!H8*1000000/3</f>
        <v>38.495526673776652</v>
      </c>
      <c r="N6" s="74"/>
      <c r="O6" s="36" t="s">
        <v>22</v>
      </c>
      <c r="P6" s="43" t="s">
        <v>37</v>
      </c>
      <c r="Q6" s="43"/>
      <c r="R6" s="43"/>
      <c r="S6" s="43"/>
      <c r="T6" s="43"/>
      <c r="U6" s="43"/>
      <c r="V6" s="43"/>
      <c r="W6" s="43"/>
      <c r="X6" s="43"/>
      <c r="Y6" s="43"/>
      <c r="Z6" s="43"/>
      <c r="AA6" s="45"/>
      <c r="AB6" s="45"/>
      <c r="AC6" s="43"/>
      <c r="AD6" s="43"/>
      <c r="AE6" s="43"/>
      <c r="AF6" s="43"/>
      <c r="AG6" s="43"/>
      <c r="AH6" s="43"/>
      <c r="AI6" s="43"/>
      <c r="AJ6" s="46"/>
      <c r="AK6" s="6"/>
    </row>
    <row r="7" spans="1:37" s="1" customFormat="1" ht="14.6">
      <c r="A7" s="6"/>
      <c r="B7" s="42"/>
      <c r="C7" s="43"/>
      <c r="D7" s="49"/>
      <c r="E7" s="33" t="s">
        <v>57</v>
      </c>
      <c r="F7" s="50">
        <v>525</v>
      </c>
      <c r="G7" s="34" t="s">
        <v>1</v>
      </c>
      <c r="H7" s="43"/>
      <c r="I7" s="34"/>
      <c r="J7" s="32"/>
      <c r="K7" s="33" t="s">
        <v>15</v>
      </c>
      <c r="L7" s="34" t="s">
        <v>21</v>
      </c>
      <c r="M7" s="80">
        <f>Computation!H9*1000</f>
        <v>6.1413913665585111</v>
      </c>
      <c r="N7" s="80"/>
      <c r="O7" s="36" t="s">
        <v>19</v>
      </c>
      <c r="P7" s="43" t="s">
        <v>38</v>
      </c>
      <c r="Q7" s="43"/>
      <c r="R7" s="43"/>
      <c r="S7" s="43"/>
      <c r="T7" s="43"/>
      <c r="U7" s="43"/>
      <c r="V7" s="43"/>
      <c r="W7" s="43"/>
      <c r="X7" s="43"/>
      <c r="Y7" s="43"/>
      <c r="Z7" s="43"/>
      <c r="AA7" s="45"/>
      <c r="AB7" s="45"/>
      <c r="AC7" s="43"/>
      <c r="AD7" s="43"/>
      <c r="AE7" s="43"/>
      <c r="AF7" s="43"/>
      <c r="AG7" s="43"/>
      <c r="AH7" s="43"/>
      <c r="AI7" s="43"/>
      <c r="AJ7" s="46"/>
      <c r="AK7" s="6"/>
    </row>
    <row r="8" spans="1:37" s="1" customFormat="1" ht="14.6">
      <c r="A8" s="6"/>
      <c r="B8" s="42"/>
      <c r="C8" s="43"/>
      <c r="D8" s="49"/>
      <c r="E8" s="33" t="s">
        <v>58</v>
      </c>
      <c r="F8" s="50">
        <v>50</v>
      </c>
      <c r="G8" s="34" t="s">
        <v>2</v>
      </c>
      <c r="H8" s="43"/>
      <c r="I8" s="34"/>
      <c r="J8" s="34" t="s">
        <v>13</v>
      </c>
      <c r="K8" s="34"/>
      <c r="L8" s="34" t="s">
        <v>21</v>
      </c>
      <c r="M8" s="81">
        <f>F6*1000/F7/SQRT(3)</f>
        <v>10.9971479845643</v>
      </c>
      <c r="N8" s="81"/>
      <c r="O8" s="35" t="s">
        <v>20</v>
      </c>
      <c r="P8" s="43" t="s">
        <v>39</v>
      </c>
      <c r="Q8" s="43"/>
      <c r="R8" s="43"/>
      <c r="S8" s="43"/>
      <c r="T8" s="43"/>
      <c r="U8" s="43"/>
      <c r="V8" s="43"/>
      <c r="W8" s="43"/>
      <c r="X8" s="43"/>
      <c r="Y8" s="43"/>
      <c r="Z8" s="43"/>
      <c r="AA8" s="45"/>
      <c r="AB8" s="45"/>
      <c r="AC8" s="43"/>
      <c r="AD8" s="43"/>
      <c r="AE8" s="43"/>
      <c r="AF8" s="43"/>
      <c r="AG8" s="43"/>
      <c r="AH8" s="43"/>
      <c r="AI8" s="43"/>
      <c r="AJ8" s="46"/>
      <c r="AK8" s="6"/>
    </row>
    <row r="9" spans="1:37" s="1" customFormat="1" ht="14.6">
      <c r="A9" s="6"/>
      <c r="B9" s="42"/>
      <c r="C9" s="43"/>
      <c r="D9" s="49"/>
      <c r="E9" s="33" t="s">
        <v>3</v>
      </c>
      <c r="F9" s="50">
        <v>7</v>
      </c>
      <c r="G9" s="34" t="s">
        <v>4</v>
      </c>
      <c r="H9" s="43"/>
      <c r="I9" s="34"/>
      <c r="J9" s="32"/>
      <c r="K9" s="33" t="s">
        <v>16</v>
      </c>
      <c r="L9" s="34" t="s">
        <v>21</v>
      </c>
      <c r="M9" s="74">
        <f>IF(F9=0,"---",1/2/PI()/SQRT(Computation!H8*Computation!H9))</f>
        <v>188.98223650461361</v>
      </c>
      <c r="N9" s="74"/>
      <c r="O9" s="36" t="s">
        <v>2</v>
      </c>
      <c r="P9" s="43" t="s">
        <v>40</v>
      </c>
      <c r="Q9" s="43"/>
      <c r="R9" s="43"/>
      <c r="S9" s="43"/>
      <c r="T9" s="43"/>
      <c r="U9" s="43"/>
      <c r="V9" s="43"/>
      <c r="W9" s="43"/>
      <c r="X9" s="43"/>
      <c r="Y9" s="43"/>
      <c r="Z9" s="43"/>
      <c r="AA9" s="45"/>
      <c r="AB9" s="45"/>
      <c r="AC9" s="43"/>
      <c r="AD9" s="43"/>
      <c r="AE9" s="43"/>
      <c r="AF9" s="43"/>
      <c r="AG9" s="43"/>
      <c r="AH9" s="43"/>
      <c r="AI9" s="43"/>
      <c r="AJ9" s="46"/>
      <c r="AK9" s="6"/>
    </row>
    <row r="10" spans="1:37" s="1" customFormat="1" ht="14.6">
      <c r="A10" s="6"/>
      <c r="B10" s="42"/>
      <c r="C10" s="43"/>
      <c r="D10" s="51"/>
      <c r="E10" s="52"/>
      <c r="F10" s="53"/>
      <c r="G10" s="43"/>
      <c r="H10" s="43"/>
      <c r="I10" s="43"/>
      <c r="J10" s="43"/>
      <c r="K10" s="43"/>
      <c r="L10" s="43"/>
      <c r="M10" s="54"/>
      <c r="N10" s="54"/>
      <c r="O10" s="55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5"/>
      <c r="AB10" s="45"/>
      <c r="AC10" s="43"/>
      <c r="AD10" s="43"/>
      <c r="AE10" s="43"/>
      <c r="AF10" s="43"/>
      <c r="AG10" s="43"/>
      <c r="AH10" s="43"/>
      <c r="AI10" s="43"/>
      <c r="AJ10" s="46"/>
      <c r="AK10" s="6"/>
    </row>
    <row r="11" spans="1:37" s="1" customFormat="1" ht="12.9">
      <c r="A11" s="6"/>
      <c r="B11" s="42"/>
      <c r="C11" s="79" t="s">
        <v>102</v>
      </c>
      <c r="D11" s="79"/>
      <c r="E11" s="79"/>
      <c r="F11" s="79"/>
      <c r="G11" s="79"/>
      <c r="H11" s="79"/>
      <c r="I11" s="48"/>
      <c r="J11" s="43"/>
      <c r="K11" s="33" t="str">
        <f>CONCATENATE("Irms (",F8,"Hz)")</f>
        <v>Irms (50Hz)</v>
      </c>
      <c r="L11" s="34" t="s">
        <v>21</v>
      </c>
      <c r="M11" s="74">
        <f>Computation!K15</f>
        <v>9.3472942418723726</v>
      </c>
      <c r="N11" s="74"/>
      <c r="O11" s="36" t="s">
        <v>20</v>
      </c>
      <c r="P11" s="43" t="s">
        <v>41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5"/>
      <c r="AB11" s="45"/>
      <c r="AC11" s="43"/>
      <c r="AD11" s="43"/>
      <c r="AE11" s="43"/>
      <c r="AF11" s="43"/>
      <c r="AG11" s="43"/>
      <c r="AH11" s="43"/>
      <c r="AI11" s="43"/>
      <c r="AJ11" s="46"/>
      <c r="AK11" s="6"/>
    </row>
    <row r="12" spans="1:37" s="1" customFormat="1" ht="14.6">
      <c r="A12" s="6"/>
      <c r="B12" s="42"/>
      <c r="C12" s="43"/>
      <c r="D12" s="56"/>
      <c r="E12" s="52" t="s">
        <v>59</v>
      </c>
      <c r="F12" s="50">
        <v>415</v>
      </c>
      <c r="G12" s="53" t="s">
        <v>1</v>
      </c>
      <c r="H12" s="43"/>
      <c r="I12" s="53"/>
      <c r="J12" s="43"/>
      <c r="K12" s="33" t="str">
        <f>CONCATENATE("Irms (",VnFrq,"Hz)")</f>
        <v>Irms (550Hz)</v>
      </c>
      <c r="L12" s="34" t="s">
        <v>21</v>
      </c>
      <c r="M12" s="74">
        <f>Computation!M15</f>
        <v>0.92536720466786881</v>
      </c>
      <c r="N12" s="74"/>
      <c r="O12" s="36" t="s">
        <v>20</v>
      </c>
      <c r="P12" s="43" t="s">
        <v>42</v>
      </c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5"/>
      <c r="AB12" s="45"/>
      <c r="AC12" s="43"/>
      <c r="AD12" s="43"/>
      <c r="AE12" s="43"/>
      <c r="AF12" s="43"/>
      <c r="AG12" s="43"/>
      <c r="AH12" s="43"/>
      <c r="AI12" s="43"/>
      <c r="AJ12" s="46"/>
      <c r="AK12" s="6"/>
    </row>
    <row r="13" spans="1:37" s="1" customFormat="1" ht="14.6">
      <c r="A13" s="6"/>
      <c r="B13" s="42"/>
      <c r="C13" s="43"/>
      <c r="D13" s="56"/>
      <c r="E13" s="52" t="s">
        <v>60</v>
      </c>
      <c r="F13" s="50">
        <v>50</v>
      </c>
      <c r="G13" s="53" t="s">
        <v>2</v>
      </c>
      <c r="H13" s="43"/>
      <c r="I13" s="53"/>
      <c r="J13" s="43"/>
      <c r="K13" s="33" t="s">
        <v>29</v>
      </c>
      <c r="L13" s="34" t="s">
        <v>21</v>
      </c>
      <c r="M13" s="81">
        <f>Computation!D15</f>
        <v>9.3929874964047162</v>
      </c>
      <c r="N13" s="81"/>
      <c r="O13" s="35" t="s">
        <v>20</v>
      </c>
      <c r="P13" s="43" t="s">
        <v>43</v>
      </c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5"/>
      <c r="AB13" s="45"/>
      <c r="AC13" s="43"/>
      <c r="AD13" s="43"/>
      <c r="AE13" s="43"/>
      <c r="AF13" s="43"/>
      <c r="AG13" s="43"/>
      <c r="AH13" s="43"/>
      <c r="AI13" s="43"/>
      <c r="AJ13" s="46"/>
      <c r="AK13" s="6"/>
    </row>
    <row r="14" spans="1:37" s="1" customFormat="1" ht="14.6">
      <c r="A14" s="6"/>
      <c r="B14" s="42"/>
      <c r="C14" s="43"/>
      <c r="D14" s="56"/>
      <c r="E14" s="43"/>
      <c r="F14" s="32"/>
      <c r="G14" s="43"/>
      <c r="H14" s="43"/>
      <c r="I14" s="43"/>
      <c r="J14" s="43"/>
      <c r="K14" s="33" t="s">
        <v>30</v>
      </c>
      <c r="L14" s="34" t="s">
        <v>21</v>
      </c>
      <c r="M14" s="74">
        <f>Computation!C15</f>
        <v>416.08292442733125</v>
      </c>
      <c r="N14" s="74"/>
      <c r="O14" s="36" t="s">
        <v>1</v>
      </c>
      <c r="P14" s="43" t="s">
        <v>44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5"/>
      <c r="AB14" s="45"/>
      <c r="AC14" s="43"/>
      <c r="AD14" s="43"/>
      <c r="AE14" s="43"/>
      <c r="AF14" s="43"/>
      <c r="AG14" s="43"/>
      <c r="AH14" s="43"/>
      <c r="AI14" s="43"/>
      <c r="AJ14" s="46"/>
      <c r="AK14" s="6"/>
    </row>
    <row r="15" spans="1:37" s="1" customFormat="1" ht="17.149999999999999">
      <c r="A15" s="6"/>
      <c r="B15" s="42"/>
      <c r="C15" s="43"/>
      <c r="D15" s="57"/>
      <c r="E15" s="52" t="s">
        <v>61</v>
      </c>
      <c r="F15" s="50">
        <v>30</v>
      </c>
      <c r="G15" s="53" t="s">
        <v>1</v>
      </c>
      <c r="H15" s="43"/>
      <c r="I15" s="53"/>
      <c r="J15" s="43"/>
      <c r="K15" s="33" t="s">
        <v>28</v>
      </c>
      <c r="L15" s="34" t="s">
        <v>21</v>
      </c>
      <c r="M15" s="74">
        <f>Computation!O15</f>
        <v>18.0344358279125</v>
      </c>
      <c r="N15" s="74"/>
      <c r="O15" s="36" t="s">
        <v>1</v>
      </c>
      <c r="P15" s="43" t="s">
        <v>45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5"/>
      <c r="AB15" s="45"/>
      <c r="AC15" s="43"/>
      <c r="AD15" s="43"/>
      <c r="AE15" s="43"/>
      <c r="AF15" s="43"/>
      <c r="AG15" s="43"/>
      <c r="AH15" s="43"/>
      <c r="AI15" s="43"/>
      <c r="AJ15" s="46"/>
      <c r="AK15" s="6"/>
    </row>
    <row r="16" spans="1:37" s="1" customFormat="1" ht="17.149999999999999">
      <c r="A16" s="6"/>
      <c r="B16" s="42"/>
      <c r="C16" s="43"/>
      <c r="D16" s="43"/>
      <c r="E16" s="52" t="s">
        <v>62</v>
      </c>
      <c r="F16" s="50">
        <v>180</v>
      </c>
      <c r="G16" s="58" t="s">
        <v>5</v>
      </c>
      <c r="H16" s="43"/>
      <c r="I16" s="58"/>
      <c r="J16" s="43"/>
      <c r="K16" s="33" t="s">
        <v>27</v>
      </c>
      <c r="L16" s="34" t="s">
        <v>21</v>
      </c>
      <c r="M16" s="74">
        <f>Computation!P15</f>
        <v>19.63918385556677</v>
      </c>
      <c r="N16" s="74"/>
      <c r="O16" s="36" t="s">
        <v>1</v>
      </c>
      <c r="P16" s="43" t="s">
        <v>46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5"/>
      <c r="AB16" s="45"/>
      <c r="AC16" s="43"/>
      <c r="AD16" s="43"/>
      <c r="AE16" s="43"/>
      <c r="AF16" s="43"/>
      <c r="AG16" s="43"/>
      <c r="AH16" s="43"/>
      <c r="AI16" s="43"/>
      <c r="AJ16" s="46"/>
      <c r="AK16" s="6"/>
    </row>
    <row r="17" spans="1:37" s="1" customFormat="1" ht="17.149999999999999">
      <c r="A17" s="6"/>
      <c r="B17" s="42"/>
      <c r="C17" s="43"/>
      <c r="D17" s="56"/>
      <c r="E17" s="52" t="s">
        <v>63</v>
      </c>
      <c r="F17" s="50">
        <v>550</v>
      </c>
      <c r="G17" s="53" t="s">
        <v>2</v>
      </c>
      <c r="H17" s="43"/>
      <c r="I17" s="53"/>
      <c r="J17" s="43"/>
      <c r="K17" s="33" t="s">
        <v>25</v>
      </c>
      <c r="L17" s="34" t="s">
        <v>21</v>
      </c>
      <c r="M17" s="74">
        <f>Computation!Q15</f>
        <v>26.66342847692038</v>
      </c>
      <c r="N17" s="74"/>
      <c r="O17" s="36" t="s">
        <v>1</v>
      </c>
      <c r="P17" s="43" t="s">
        <v>47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3"/>
      <c r="AD17" s="43"/>
      <c r="AE17" s="43"/>
      <c r="AF17" s="43"/>
      <c r="AG17" s="43"/>
      <c r="AH17" s="43"/>
      <c r="AI17" s="43"/>
      <c r="AJ17" s="46"/>
      <c r="AK17" s="6"/>
    </row>
    <row r="18" spans="1:37" s="1" customFormat="1" ht="17.149999999999999">
      <c r="A18" s="6"/>
      <c r="B18" s="42"/>
      <c r="C18" s="43"/>
      <c r="D18" s="57"/>
      <c r="E18" s="56"/>
      <c r="F18" s="52"/>
      <c r="G18" s="53"/>
      <c r="H18" s="53"/>
      <c r="I18" s="53"/>
      <c r="J18" s="43"/>
      <c r="K18" s="33" t="s">
        <v>95</v>
      </c>
      <c r="L18" s="34" t="s">
        <v>21</v>
      </c>
      <c r="M18" s="74">
        <f>Computation!R15</f>
        <v>446.23655913978496</v>
      </c>
      <c r="N18" s="74"/>
      <c r="O18" s="36" t="s">
        <v>1</v>
      </c>
      <c r="P18" s="43" t="s">
        <v>96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5"/>
      <c r="AB18" s="45"/>
      <c r="AC18" s="43"/>
      <c r="AD18" s="43"/>
      <c r="AE18" s="43"/>
      <c r="AF18" s="43"/>
      <c r="AG18" s="43"/>
      <c r="AH18" s="43"/>
      <c r="AI18" s="43"/>
      <c r="AJ18" s="46"/>
      <c r="AK18" s="6"/>
    </row>
    <row r="19" spans="1:37" s="1" customFormat="1" ht="15.65" customHeight="1">
      <c r="A19" s="6"/>
      <c r="B19" s="42"/>
      <c r="C19" s="43"/>
      <c r="D19" s="43"/>
      <c r="E19" s="43"/>
      <c r="F19" s="43"/>
      <c r="G19" s="43"/>
      <c r="H19" s="43"/>
      <c r="I19" s="53"/>
      <c r="J19" s="43"/>
      <c r="K19" s="33" t="s">
        <v>36</v>
      </c>
      <c r="L19" s="34" t="s">
        <v>21</v>
      </c>
      <c r="M19" s="74">
        <f>Computation!S15</f>
        <v>4.0160642570280691</v>
      </c>
      <c r="N19" s="74"/>
      <c r="O19" s="36" t="s">
        <v>1</v>
      </c>
      <c r="P19" s="43" t="s">
        <v>49</v>
      </c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5"/>
      <c r="AB19" s="45"/>
      <c r="AC19" s="43"/>
      <c r="AD19" s="43"/>
      <c r="AE19" s="43"/>
      <c r="AF19" s="43"/>
      <c r="AG19" s="43"/>
      <c r="AH19" s="43"/>
      <c r="AI19" s="43"/>
      <c r="AJ19" s="46"/>
      <c r="AK19" s="6"/>
    </row>
    <row r="20" spans="1:37" s="1" customFormat="1" ht="14.5" customHeight="1">
      <c r="A20" s="6"/>
      <c r="B20" s="42"/>
      <c r="C20" s="45"/>
      <c r="D20" s="75" t="s">
        <v>65</v>
      </c>
      <c r="E20" s="75"/>
      <c r="F20" s="75"/>
      <c r="G20" s="75"/>
      <c r="H20" s="75"/>
      <c r="I20" s="53"/>
      <c r="J20" s="43"/>
      <c r="K20" s="33" t="s">
        <v>26</v>
      </c>
      <c r="L20" s="34" t="s">
        <v>21</v>
      </c>
      <c r="M20" s="74">
        <f>Computation!T15</f>
        <v>446.25463077152631</v>
      </c>
      <c r="N20" s="74"/>
      <c r="O20" s="36" t="s">
        <v>1</v>
      </c>
      <c r="P20" s="43" t="s">
        <v>48</v>
      </c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5"/>
      <c r="AB20" s="45"/>
      <c r="AC20" s="43"/>
      <c r="AD20" s="43"/>
      <c r="AE20" s="43"/>
      <c r="AF20" s="43"/>
      <c r="AG20" s="43"/>
      <c r="AH20" s="43"/>
      <c r="AI20" s="43"/>
      <c r="AJ20" s="46"/>
      <c r="AK20" s="6"/>
    </row>
    <row r="21" spans="1:37" s="1" customFormat="1" ht="14.5" customHeight="1">
      <c r="A21" s="6"/>
      <c r="B21" s="42"/>
      <c r="C21" s="45"/>
      <c r="D21" s="75"/>
      <c r="E21" s="75"/>
      <c r="F21" s="75"/>
      <c r="G21" s="75"/>
      <c r="H21" s="75"/>
      <c r="I21" s="43"/>
      <c r="J21" s="43"/>
      <c r="K21" s="33" t="s">
        <v>35</v>
      </c>
      <c r="L21" s="34" t="s">
        <v>21</v>
      </c>
      <c r="M21" s="74">
        <f>ABS(Computation!W15)*3/1000</f>
        <v>6.7669287346151474</v>
      </c>
      <c r="N21" s="74"/>
      <c r="O21" s="36" t="s">
        <v>0</v>
      </c>
      <c r="P21" s="43" t="s">
        <v>50</v>
      </c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5"/>
      <c r="AB21" s="45"/>
      <c r="AC21" s="43"/>
      <c r="AD21" s="43"/>
      <c r="AE21" s="43"/>
      <c r="AF21" s="43"/>
      <c r="AG21" s="43"/>
      <c r="AH21" s="43"/>
      <c r="AI21" s="43"/>
      <c r="AJ21" s="46"/>
      <c r="AK21" s="6"/>
    </row>
    <row r="22" spans="1:37" s="1" customFormat="1" ht="14.5" customHeight="1">
      <c r="A22" s="6"/>
      <c r="B22" s="42"/>
      <c r="C22" s="45"/>
      <c r="D22" s="76" t="str">
        <f>IF(M13&gt;M8,"Exceeded Icap [rated] !","None")</f>
        <v>None</v>
      </c>
      <c r="E22" s="76"/>
      <c r="F22" s="76"/>
      <c r="G22" s="76"/>
      <c r="H22" s="76"/>
      <c r="I22" s="43"/>
      <c r="J22" s="43"/>
      <c r="K22" s="33" t="s">
        <v>51</v>
      </c>
      <c r="L22" s="34" t="s">
        <v>21</v>
      </c>
      <c r="M22" s="74">
        <f>F15/M14*100</f>
        <v>7.2101012175133112</v>
      </c>
      <c r="N22" s="74"/>
      <c r="O22" s="36" t="s">
        <v>4</v>
      </c>
      <c r="P22" s="43" t="s">
        <v>103</v>
      </c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5"/>
      <c r="AB22" s="45"/>
      <c r="AC22" s="43"/>
      <c r="AD22" s="43"/>
      <c r="AE22" s="43"/>
      <c r="AF22" s="43"/>
      <c r="AG22" s="43"/>
      <c r="AH22" s="43"/>
      <c r="AI22" s="43"/>
      <c r="AJ22" s="46"/>
      <c r="AK22" s="6"/>
    </row>
    <row r="23" spans="1:37" s="1" customFormat="1" ht="14.5" customHeight="1">
      <c r="A23" s="6"/>
      <c r="B23" s="42"/>
      <c r="C23" s="45"/>
      <c r="D23" s="76"/>
      <c r="E23" s="76"/>
      <c r="F23" s="76"/>
      <c r="G23" s="76"/>
      <c r="H23" s="76"/>
      <c r="I23" s="43"/>
      <c r="J23" s="43"/>
      <c r="K23" s="33" t="s">
        <v>52</v>
      </c>
      <c r="L23" s="34" t="s">
        <v>21</v>
      </c>
      <c r="M23" s="74">
        <f>M12/M13*100</f>
        <v>9.8516814274698525</v>
      </c>
      <c r="N23" s="74"/>
      <c r="O23" s="36" t="s">
        <v>4</v>
      </c>
      <c r="P23" s="43" t="s">
        <v>104</v>
      </c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5"/>
      <c r="AB23" s="45"/>
      <c r="AC23" s="43"/>
      <c r="AD23" s="43"/>
      <c r="AE23" s="43"/>
      <c r="AF23" s="43"/>
      <c r="AG23" s="43"/>
      <c r="AH23" s="43"/>
      <c r="AI23" s="43"/>
      <c r="AJ23" s="46"/>
      <c r="AK23" s="6"/>
    </row>
    <row r="24" spans="1:37" s="1" customFormat="1" ht="12" customHeight="1" thickBot="1">
      <c r="A24" s="6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2"/>
      <c r="AB24" s="62"/>
      <c r="AC24" s="63"/>
      <c r="AD24" s="63"/>
      <c r="AE24" s="63"/>
      <c r="AF24" s="63"/>
      <c r="AG24" s="63"/>
      <c r="AH24" s="63"/>
      <c r="AI24" s="63"/>
      <c r="AJ24" s="64"/>
      <c r="AK24" s="6"/>
    </row>
    <row r="25" spans="1:37" ht="12.55" customHeight="1">
      <c r="C25" s="22"/>
      <c r="D25" s="4"/>
      <c r="I25" s="7"/>
      <c r="J25" s="7"/>
      <c r="AA25" s="22"/>
      <c r="AB25" s="22"/>
    </row>
    <row r="26" spans="1:37" ht="12" hidden="1" customHeight="1">
      <c r="D26" s="4"/>
      <c r="I26" s="7"/>
      <c r="S26" s="3"/>
      <c r="T26" s="9"/>
    </row>
    <row r="27" spans="1:37" ht="12" hidden="1" customHeight="1">
      <c r="D27" s="4"/>
      <c r="S27" s="3"/>
      <c r="T27" s="9"/>
    </row>
    <row r="28" spans="1:37" ht="12" hidden="1" customHeight="1">
      <c r="D28" s="4"/>
      <c r="H28" s="12"/>
      <c r="S28" s="3"/>
      <c r="U28" s="13"/>
    </row>
    <row r="29" spans="1:37" ht="12" hidden="1" customHeight="1">
      <c r="D29" s="4"/>
      <c r="H29" s="12"/>
    </row>
    <row r="30" spans="1:37" ht="12" hidden="1" customHeight="1">
      <c r="D30" s="4"/>
      <c r="I30" s="12"/>
      <c r="J30" s="12"/>
      <c r="L30" s="14"/>
      <c r="M30" s="8"/>
      <c r="N30" s="15"/>
      <c r="O30" s="3"/>
    </row>
    <row r="31" spans="1:37" ht="12" hidden="1" customHeight="1">
      <c r="D31" s="4"/>
      <c r="I31" s="12"/>
      <c r="J31" s="12"/>
      <c r="L31" s="3"/>
      <c r="M31" s="11"/>
    </row>
    <row r="32" spans="1:37" ht="12" hidden="1" customHeight="1">
      <c r="D32" s="4"/>
    </row>
    <row r="33" spans="3:40" ht="12" hidden="1" customHeight="1">
      <c r="D33" s="4"/>
      <c r="O33" s="3"/>
      <c r="P33" s="3"/>
    </row>
    <row r="34" spans="3:40" ht="12" hidden="1" customHeight="1">
      <c r="D34" s="4"/>
      <c r="O34" s="3"/>
      <c r="P34" s="3"/>
    </row>
    <row r="35" spans="3:40" ht="12" hidden="1" customHeight="1">
      <c r="D35" s="4"/>
      <c r="E35" s="14"/>
      <c r="H35" s="17"/>
      <c r="I35" s="17"/>
      <c r="J35" s="17"/>
      <c r="K35" s="17"/>
      <c r="L35" s="17"/>
      <c r="M35" s="17"/>
      <c r="N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3:40" ht="12" hidden="1" customHeight="1">
      <c r="C36" s="78"/>
      <c r="D36" s="3"/>
      <c r="E36" s="73"/>
      <c r="F36" s="73"/>
      <c r="H36" s="73"/>
      <c r="I36" s="73"/>
      <c r="J36" s="73"/>
      <c r="K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18"/>
      <c r="X36" s="18"/>
      <c r="Y36" s="18"/>
      <c r="Z36" s="18"/>
      <c r="AA36" s="18"/>
      <c r="AB36" s="18"/>
      <c r="AC36" s="19"/>
      <c r="AD36" s="3"/>
      <c r="AE36" s="3"/>
      <c r="AF36" s="3"/>
      <c r="AG36" s="3"/>
      <c r="AH36" s="3"/>
    </row>
    <row r="37" spans="3:40" hidden="1">
      <c r="C37" s="78"/>
      <c r="D37" s="3"/>
      <c r="E37" s="3"/>
      <c r="F37" s="3"/>
      <c r="H37" s="3"/>
      <c r="I37" s="3"/>
      <c r="J37" s="3"/>
      <c r="K37" s="3"/>
      <c r="M37" s="3"/>
      <c r="N37" s="3"/>
      <c r="O37" s="3"/>
      <c r="P37" s="3"/>
      <c r="Q37" s="5"/>
      <c r="R37" s="3"/>
      <c r="S37" s="5"/>
      <c r="T37" s="3"/>
      <c r="U37" s="3"/>
      <c r="V37" s="3"/>
      <c r="W37" s="3"/>
      <c r="X37" s="3"/>
      <c r="Y37" s="3"/>
      <c r="AC37" s="3"/>
    </row>
    <row r="38" spans="3:40" hidden="1">
      <c r="D38" s="5"/>
      <c r="E38" s="11"/>
      <c r="F38" s="11"/>
      <c r="H38" s="11"/>
      <c r="I38" s="11"/>
      <c r="J38" s="19"/>
      <c r="K38" s="19"/>
      <c r="M38" s="5"/>
      <c r="N38" s="5"/>
      <c r="O38" s="11"/>
      <c r="P38" s="11"/>
      <c r="Q38" s="11"/>
      <c r="R38" s="11"/>
      <c r="S38" s="11"/>
      <c r="T38" s="19"/>
      <c r="U38" s="5"/>
      <c r="V38" s="5"/>
      <c r="W38" s="19"/>
      <c r="X38" s="19"/>
      <c r="Y38" s="19"/>
      <c r="Z38" s="19"/>
      <c r="AA38" s="19"/>
      <c r="AB38" s="11"/>
      <c r="AC38" s="19"/>
      <c r="AD38" s="19"/>
      <c r="AE38" s="19"/>
      <c r="AF38" s="19"/>
      <c r="AG38" s="19"/>
      <c r="AH38" s="19"/>
      <c r="AK38" s="16"/>
      <c r="AL38" s="20"/>
      <c r="AM38" s="19"/>
      <c r="AN38" s="19"/>
    </row>
    <row r="39" spans="3:40" hidden="1">
      <c r="D39" s="5"/>
      <c r="E39" s="11"/>
      <c r="F39" s="11"/>
      <c r="H39" s="11"/>
      <c r="I39" s="11"/>
      <c r="J39" s="19"/>
      <c r="K39" s="19"/>
      <c r="M39" s="5"/>
      <c r="N39" s="5"/>
      <c r="O39" s="11"/>
      <c r="P39" s="11"/>
      <c r="Q39" s="11"/>
      <c r="R39" s="11"/>
      <c r="S39" s="11"/>
      <c r="T39" s="19"/>
      <c r="U39" s="5"/>
      <c r="V39" s="5"/>
      <c r="W39" s="19"/>
      <c r="X39" s="19"/>
      <c r="Y39" s="19"/>
      <c r="Z39" s="19"/>
      <c r="AA39" s="19"/>
      <c r="AB39" s="11"/>
      <c r="AC39" s="19"/>
      <c r="AD39" s="19"/>
      <c r="AE39" s="19"/>
      <c r="AF39" s="19"/>
      <c r="AG39" s="19"/>
      <c r="AH39" s="19"/>
      <c r="AK39" s="16"/>
      <c r="AL39" s="20"/>
      <c r="AM39" s="19"/>
      <c r="AN39" s="19"/>
    </row>
    <row r="40" spans="3:40" hidden="1">
      <c r="D40" s="5"/>
      <c r="E40" s="11"/>
      <c r="F40" s="11"/>
      <c r="H40" s="11"/>
      <c r="I40" s="11"/>
      <c r="J40" s="19"/>
      <c r="K40" s="19"/>
      <c r="M40" s="5"/>
      <c r="N40" s="5"/>
      <c r="O40" s="11"/>
      <c r="P40" s="11"/>
      <c r="Q40" s="11"/>
      <c r="R40" s="11"/>
      <c r="S40" s="11"/>
      <c r="T40" s="19"/>
      <c r="U40" s="5"/>
      <c r="V40" s="5"/>
      <c r="W40" s="19"/>
      <c r="X40" s="19"/>
      <c r="Y40" s="19"/>
      <c r="Z40" s="19"/>
      <c r="AA40" s="19"/>
      <c r="AB40" s="11"/>
      <c r="AC40" s="19"/>
      <c r="AD40" s="19"/>
      <c r="AE40" s="19"/>
      <c r="AF40" s="19"/>
      <c r="AG40" s="19"/>
      <c r="AH40" s="19"/>
      <c r="AK40" s="16"/>
      <c r="AL40" s="20"/>
      <c r="AM40" s="19"/>
      <c r="AN40" s="19"/>
    </row>
    <row r="41" spans="3:40" hidden="1">
      <c r="D41" s="5"/>
      <c r="E41" s="11"/>
      <c r="F41" s="11"/>
      <c r="H41" s="11"/>
      <c r="I41" s="11"/>
      <c r="J41" s="19"/>
      <c r="K41" s="19"/>
      <c r="M41" s="5"/>
      <c r="N41" s="5"/>
      <c r="O41" s="11"/>
      <c r="P41" s="11"/>
      <c r="Q41" s="11"/>
      <c r="R41" s="11"/>
      <c r="S41" s="11"/>
      <c r="T41" s="19"/>
      <c r="U41" s="5"/>
      <c r="V41" s="5"/>
      <c r="W41" s="19"/>
      <c r="X41" s="19"/>
      <c r="Y41" s="19"/>
      <c r="Z41" s="19"/>
      <c r="AA41" s="19"/>
      <c r="AB41" s="11"/>
      <c r="AC41" s="19"/>
      <c r="AD41" s="19"/>
      <c r="AE41" s="19"/>
      <c r="AF41" s="19"/>
      <c r="AG41" s="19"/>
      <c r="AH41" s="19"/>
      <c r="AK41" s="16"/>
      <c r="AL41" s="20"/>
      <c r="AM41" s="19"/>
      <c r="AN41" s="19"/>
    </row>
    <row r="42" spans="3:40" hidden="1">
      <c r="D42" s="5"/>
      <c r="E42" s="11"/>
      <c r="F42" s="11"/>
      <c r="H42" s="11"/>
      <c r="I42" s="11"/>
      <c r="J42" s="19"/>
      <c r="K42" s="19"/>
      <c r="M42" s="5"/>
      <c r="N42" s="5"/>
      <c r="O42" s="11"/>
      <c r="P42" s="11"/>
      <c r="Q42" s="11"/>
      <c r="R42" s="11"/>
      <c r="S42" s="11"/>
      <c r="T42" s="19"/>
      <c r="U42" s="5"/>
      <c r="V42" s="5"/>
      <c r="W42" s="19"/>
      <c r="X42" s="19"/>
      <c r="Y42" s="19"/>
      <c r="Z42" s="19"/>
      <c r="AA42" s="19"/>
      <c r="AB42" s="11"/>
      <c r="AC42" s="19"/>
      <c r="AD42" s="19"/>
      <c r="AE42" s="19"/>
      <c r="AF42" s="19"/>
      <c r="AG42" s="19"/>
      <c r="AH42" s="19"/>
      <c r="AK42" s="16"/>
      <c r="AL42" s="20"/>
      <c r="AM42" s="19"/>
      <c r="AN42" s="19"/>
    </row>
    <row r="43" spans="3:40" hidden="1">
      <c r="D43" s="5"/>
      <c r="E43" s="11"/>
      <c r="F43" s="11"/>
      <c r="H43" s="11"/>
      <c r="I43" s="11"/>
      <c r="J43" s="19"/>
      <c r="K43" s="19"/>
      <c r="M43" s="5"/>
      <c r="N43" s="5"/>
      <c r="O43" s="11"/>
      <c r="P43" s="11"/>
      <c r="Q43" s="11"/>
      <c r="R43" s="11"/>
      <c r="S43" s="11"/>
      <c r="T43" s="19"/>
      <c r="U43" s="5"/>
      <c r="V43" s="5"/>
      <c r="W43" s="19"/>
      <c r="X43" s="19"/>
      <c r="Y43" s="19"/>
      <c r="Z43" s="19"/>
      <c r="AA43" s="19"/>
      <c r="AB43" s="11"/>
      <c r="AC43" s="19"/>
      <c r="AD43" s="19"/>
      <c r="AE43" s="19"/>
      <c r="AF43" s="19"/>
      <c r="AG43" s="19"/>
      <c r="AH43" s="19"/>
      <c r="AK43" s="16"/>
      <c r="AL43" s="20"/>
      <c r="AM43" s="19"/>
      <c r="AN43" s="19"/>
    </row>
    <row r="44" spans="3:40" hidden="1">
      <c r="D44" s="5"/>
      <c r="E44" s="11"/>
      <c r="F44" s="11"/>
      <c r="H44" s="11"/>
      <c r="I44" s="11"/>
      <c r="J44" s="19"/>
      <c r="K44" s="19"/>
      <c r="M44" s="5"/>
      <c r="N44" s="5"/>
      <c r="O44" s="11"/>
      <c r="P44" s="11"/>
      <c r="Q44" s="11"/>
      <c r="R44" s="11"/>
      <c r="S44" s="11"/>
      <c r="T44" s="19"/>
      <c r="U44" s="5"/>
      <c r="V44" s="5"/>
      <c r="W44" s="19"/>
      <c r="X44" s="19"/>
      <c r="Y44" s="19"/>
      <c r="Z44" s="19"/>
      <c r="AA44" s="19"/>
      <c r="AB44" s="11"/>
      <c r="AC44" s="19"/>
      <c r="AD44" s="19"/>
      <c r="AE44" s="19"/>
      <c r="AF44" s="19"/>
      <c r="AG44" s="19"/>
      <c r="AH44" s="19"/>
      <c r="AK44" s="16"/>
      <c r="AL44" s="20"/>
      <c r="AM44" s="19"/>
      <c r="AN44" s="19"/>
    </row>
    <row r="45" spans="3:40" hidden="1">
      <c r="D45" s="5"/>
      <c r="E45" s="11"/>
      <c r="F45" s="11"/>
      <c r="H45" s="11"/>
      <c r="I45" s="11"/>
      <c r="J45" s="19"/>
      <c r="K45" s="19"/>
      <c r="M45" s="5"/>
      <c r="N45" s="5"/>
      <c r="O45" s="11"/>
      <c r="P45" s="11"/>
      <c r="Q45" s="11"/>
      <c r="R45" s="11"/>
      <c r="S45" s="11"/>
      <c r="T45" s="19"/>
      <c r="U45" s="5"/>
      <c r="V45" s="5"/>
      <c r="W45" s="19"/>
      <c r="X45" s="19"/>
      <c r="Y45" s="19"/>
      <c r="Z45" s="19"/>
      <c r="AA45" s="19"/>
      <c r="AB45" s="11"/>
      <c r="AC45" s="19"/>
      <c r="AD45" s="19"/>
      <c r="AE45" s="19"/>
      <c r="AF45" s="19"/>
      <c r="AG45" s="19"/>
      <c r="AH45" s="19"/>
      <c r="AK45" s="16"/>
      <c r="AL45" s="20"/>
      <c r="AM45" s="19"/>
      <c r="AN45" s="19"/>
    </row>
    <row r="46" spans="3:40" hidden="1">
      <c r="D46" s="5"/>
      <c r="E46" s="11"/>
      <c r="F46" s="11"/>
      <c r="H46" s="11"/>
      <c r="I46" s="11"/>
      <c r="J46" s="19"/>
      <c r="K46" s="19"/>
      <c r="M46" s="5"/>
      <c r="N46" s="5"/>
      <c r="O46" s="11"/>
      <c r="P46" s="11"/>
      <c r="Q46" s="11"/>
      <c r="R46" s="11"/>
      <c r="S46" s="11"/>
      <c r="T46" s="19"/>
      <c r="U46" s="5"/>
      <c r="V46" s="5"/>
      <c r="W46" s="19"/>
      <c r="X46" s="19"/>
      <c r="Y46" s="19"/>
      <c r="Z46" s="19"/>
      <c r="AA46" s="19"/>
      <c r="AB46" s="11"/>
      <c r="AC46" s="19"/>
      <c r="AD46" s="19"/>
      <c r="AE46" s="19"/>
      <c r="AF46" s="19"/>
      <c r="AG46" s="19"/>
      <c r="AH46" s="19"/>
      <c r="AK46" s="16"/>
      <c r="AL46" s="20"/>
      <c r="AM46" s="19"/>
      <c r="AN46" s="19"/>
    </row>
    <row r="47" spans="3:40" hidden="1">
      <c r="D47" s="5"/>
      <c r="E47" s="11"/>
      <c r="F47" s="11"/>
      <c r="H47" s="11"/>
      <c r="I47" s="11"/>
      <c r="J47" s="19"/>
      <c r="K47" s="19"/>
      <c r="M47" s="5"/>
      <c r="N47" s="5"/>
      <c r="O47" s="11"/>
      <c r="P47" s="11"/>
      <c r="Q47" s="11"/>
      <c r="R47" s="11"/>
      <c r="S47" s="11"/>
      <c r="T47" s="19"/>
      <c r="U47" s="5"/>
      <c r="V47" s="5"/>
      <c r="W47" s="19"/>
      <c r="X47" s="19"/>
      <c r="Y47" s="19"/>
      <c r="Z47" s="19"/>
      <c r="AA47" s="19"/>
      <c r="AB47" s="11"/>
      <c r="AC47" s="19"/>
      <c r="AD47" s="19"/>
      <c r="AE47" s="19"/>
      <c r="AF47" s="19"/>
      <c r="AG47" s="19"/>
      <c r="AH47" s="19"/>
      <c r="AK47" s="16"/>
      <c r="AL47" s="20"/>
      <c r="AM47" s="19"/>
      <c r="AN47" s="19"/>
    </row>
    <row r="48" spans="3:40" hidden="1">
      <c r="D48" s="5"/>
      <c r="E48" s="11"/>
      <c r="F48" s="11"/>
      <c r="H48" s="11"/>
      <c r="I48" s="11"/>
      <c r="J48" s="19"/>
      <c r="K48" s="19"/>
      <c r="M48" s="5"/>
      <c r="N48" s="5"/>
      <c r="O48" s="11"/>
      <c r="P48" s="11"/>
      <c r="Q48" s="11"/>
      <c r="R48" s="11"/>
      <c r="S48" s="11"/>
      <c r="T48" s="19"/>
      <c r="U48" s="5"/>
      <c r="V48" s="5"/>
      <c r="W48" s="19"/>
      <c r="X48" s="19"/>
      <c r="Y48" s="19"/>
      <c r="Z48" s="19"/>
      <c r="AA48" s="19"/>
      <c r="AB48" s="11"/>
      <c r="AC48" s="19"/>
      <c r="AD48" s="19"/>
      <c r="AE48" s="19"/>
      <c r="AF48" s="19"/>
      <c r="AG48" s="19"/>
      <c r="AH48" s="19"/>
      <c r="AK48" s="16"/>
      <c r="AL48" s="20"/>
      <c r="AM48" s="19"/>
      <c r="AN48" s="19"/>
    </row>
    <row r="49" spans="4:40" hidden="1">
      <c r="D49" s="5"/>
      <c r="E49" s="11"/>
      <c r="F49" s="11"/>
      <c r="H49" s="11"/>
      <c r="I49" s="11"/>
      <c r="J49" s="19"/>
      <c r="K49" s="19"/>
      <c r="M49" s="5"/>
      <c r="N49" s="5"/>
      <c r="O49" s="11"/>
      <c r="P49" s="11"/>
      <c r="Q49" s="11"/>
      <c r="R49" s="11"/>
      <c r="S49" s="11"/>
      <c r="T49" s="19"/>
      <c r="U49" s="5"/>
      <c r="V49" s="5"/>
      <c r="W49" s="19"/>
      <c r="X49" s="19"/>
      <c r="Y49" s="19"/>
      <c r="Z49" s="19"/>
      <c r="AA49" s="19"/>
      <c r="AB49" s="11"/>
      <c r="AC49" s="19"/>
      <c r="AD49" s="19"/>
      <c r="AE49" s="19"/>
      <c r="AF49" s="19"/>
      <c r="AG49" s="19"/>
      <c r="AH49" s="19"/>
      <c r="AK49" s="16"/>
      <c r="AL49" s="20"/>
      <c r="AM49" s="19"/>
      <c r="AN49" s="19"/>
    </row>
    <row r="50" spans="4:40" hidden="1">
      <c r="D50" s="5"/>
      <c r="E50" s="11"/>
      <c r="F50" s="11"/>
      <c r="H50" s="11"/>
      <c r="I50" s="11"/>
      <c r="J50" s="19"/>
      <c r="K50" s="19"/>
      <c r="M50" s="5"/>
      <c r="N50" s="5"/>
      <c r="O50" s="11"/>
      <c r="P50" s="11"/>
      <c r="Q50" s="11"/>
      <c r="R50" s="11"/>
      <c r="S50" s="11"/>
      <c r="T50" s="19"/>
      <c r="U50" s="5"/>
      <c r="V50" s="5"/>
      <c r="W50" s="19"/>
      <c r="X50" s="19"/>
      <c r="Y50" s="19"/>
      <c r="Z50" s="19"/>
      <c r="AA50" s="19"/>
      <c r="AB50" s="11"/>
      <c r="AC50" s="19"/>
      <c r="AD50" s="19"/>
      <c r="AE50" s="19"/>
      <c r="AF50" s="19"/>
      <c r="AG50" s="19"/>
      <c r="AH50" s="19"/>
      <c r="AK50" s="16"/>
      <c r="AL50" s="20"/>
      <c r="AM50" s="19"/>
      <c r="AN50" s="19"/>
    </row>
    <row r="51" spans="4:40" hidden="1">
      <c r="D51" s="5"/>
      <c r="E51" s="11"/>
      <c r="F51" s="11"/>
      <c r="H51" s="11"/>
      <c r="I51" s="11"/>
      <c r="J51" s="19"/>
      <c r="K51" s="19"/>
      <c r="M51" s="5"/>
      <c r="N51" s="5"/>
      <c r="O51" s="11"/>
      <c r="P51" s="11"/>
      <c r="Q51" s="11"/>
      <c r="R51" s="11"/>
      <c r="S51" s="11"/>
      <c r="T51" s="19"/>
      <c r="U51" s="5"/>
      <c r="V51" s="5"/>
      <c r="W51" s="19"/>
      <c r="X51" s="19"/>
      <c r="Y51" s="19"/>
      <c r="Z51" s="19"/>
      <c r="AA51" s="19"/>
      <c r="AB51" s="11"/>
      <c r="AC51" s="19"/>
      <c r="AD51" s="19"/>
      <c r="AE51" s="19"/>
      <c r="AF51" s="19"/>
      <c r="AG51" s="19"/>
      <c r="AH51" s="19"/>
      <c r="AK51" s="16"/>
      <c r="AL51" s="20"/>
      <c r="AM51" s="19"/>
      <c r="AN51" s="19"/>
    </row>
    <row r="52" spans="4:40" hidden="1">
      <c r="D52" s="5"/>
      <c r="E52" s="11"/>
      <c r="F52" s="11"/>
      <c r="H52" s="11"/>
      <c r="I52" s="11"/>
      <c r="J52" s="19"/>
      <c r="K52" s="19"/>
      <c r="M52" s="5"/>
      <c r="N52" s="5"/>
      <c r="O52" s="11"/>
      <c r="P52" s="11"/>
      <c r="Q52" s="11"/>
      <c r="R52" s="11"/>
      <c r="S52" s="11"/>
      <c r="T52" s="19"/>
      <c r="U52" s="5"/>
      <c r="V52" s="5"/>
      <c r="W52" s="19"/>
      <c r="X52" s="19"/>
      <c r="Y52" s="19"/>
      <c r="Z52" s="19"/>
      <c r="AA52" s="19"/>
      <c r="AB52" s="11"/>
      <c r="AC52" s="19"/>
      <c r="AD52" s="19"/>
      <c r="AE52" s="19"/>
      <c r="AF52" s="19"/>
      <c r="AG52" s="19"/>
      <c r="AH52" s="19"/>
      <c r="AK52" s="16"/>
      <c r="AL52" s="20"/>
      <c r="AM52" s="19"/>
      <c r="AN52" s="19"/>
    </row>
    <row r="53" spans="4:40" hidden="1">
      <c r="D53" s="5"/>
      <c r="E53" s="11"/>
      <c r="F53" s="11"/>
      <c r="H53" s="11"/>
      <c r="I53" s="11"/>
      <c r="J53" s="19"/>
      <c r="K53" s="19"/>
      <c r="M53" s="5"/>
      <c r="N53" s="5"/>
      <c r="O53" s="11"/>
      <c r="P53" s="11"/>
      <c r="Q53" s="11"/>
      <c r="R53" s="11"/>
      <c r="S53" s="11"/>
      <c r="T53" s="19"/>
      <c r="U53" s="5"/>
      <c r="V53" s="5"/>
      <c r="W53" s="19"/>
      <c r="X53" s="19"/>
      <c r="Y53" s="19"/>
      <c r="Z53" s="19"/>
      <c r="AA53" s="19"/>
      <c r="AB53" s="11"/>
      <c r="AC53" s="19"/>
      <c r="AD53" s="19"/>
      <c r="AE53" s="19"/>
      <c r="AF53" s="19"/>
      <c r="AG53" s="19"/>
      <c r="AH53" s="19"/>
      <c r="AK53" s="16"/>
      <c r="AL53" s="20"/>
      <c r="AM53" s="19"/>
      <c r="AN53" s="19"/>
    </row>
    <row r="54" spans="4:40" hidden="1">
      <c r="D54" s="5"/>
      <c r="E54" s="11"/>
      <c r="F54" s="11"/>
      <c r="H54" s="11"/>
      <c r="I54" s="11"/>
      <c r="J54" s="19"/>
      <c r="K54" s="19"/>
      <c r="M54" s="5"/>
      <c r="N54" s="5"/>
      <c r="O54" s="11"/>
      <c r="P54" s="11"/>
      <c r="Q54" s="11"/>
      <c r="R54" s="11"/>
      <c r="S54" s="11"/>
      <c r="T54" s="19"/>
      <c r="U54" s="5"/>
      <c r="V54" s="5"/>
      <c r="W54" s="19"/>
      <c r="X54" s="19"/>
      <c r="Y54" s="19"/>
      <c r="Z54" s="19"/>
      <c r="AA54" s="19"/>
      <c r="AB54" s="11"/>
      <c r="AC54" s="19"/>
      <c r="AD54" s="19"/>
      <c r="AE54" s="19"/>
      <c r="AF54" s="19"/>
      <c r="AG54" s="19"/>
      <c r="AH54" s="19"/>
      <c r="AK54" s="16"/>
      <c r="AL54" s="20"/>
      <c r="AM54" s="19"/>
      <c r="AN54" s="19"/>
    </row>
    <row r="55" spans="4:40" hidden="1">
      <c r="D55" s="5"/>
      <c r="E55" s="11"/>
      <c r="F55" s="11"/>
      <c r="H55" s="11"/>
      <c r="I55" s="11"/>
      <c r="J55" s="19"/>
      <c r="K55" s="19"/>
      <c r="M55" s="5"/>
      <c r="N55" s="5"/>
      <c r="O55" s="11"/>
      <c r="P55" s="11"/>
      <c r="Q55" s="11"/>
      <c r="R55" s="11"/>
      <c r="S55" s="11"/>
      <c r="T55" s="19"/>
      <c r="U55" s="5"/>
      <c r="V55" s="5"/>
      <c r="W55" s="19"/>
      <c r="X55" s="19"/>
      <c r="Y55" s="19"/>
      <c r="Z55" s="19"/>
      <c r="AA55" s="19"/>
      <c r="AB55" s="11"/>
      <c r="AC55" s="19"/>
      <c r="AD55" s="19"/>
      <c r="AE55" s="19"/>
      <c r="AF55" s="19"/>
      <c r="AG55" s="19"/>
      <c r="AH55" s="19"/>
      <c r="AK55" s="16"/>
      <c r="AL55" s="20"/>
      <c r="AM55" s="19"/>
      <c r="AN55" s="19"/>
    </row>
    <row r="56" spans="4:40" hidden="1">
      <c r="D56" s="5"/>
      <c r="E56" s="11"/>
      <c r="F56" s="11"/>
      <c r="H56" s="11"/>
      <c r="I56" s="11"/>
      <c r="J56" s="19"/>
      <c r="K56" s="19"/>
      <c r="M56" s="5"/>
      <c r="N56" s="5"/>
      <c r="O56" s="11"/>
      <c r="P56" s="11"/>
      <c r="Q56" s="11"/>
      <c r="R56" s="11"/>
      <c r="S56" s="11"/>
      <c r="T56" s="19"/>
      <c r="U56" s="5"/>
      <c r="V56" s="5"/>
      <c r="W56" s="19"/>
      <c r="X56" s="19"/>
      <c r="Y56" s="19"/>
      <c r="Z56" s="19"/>
      <c r="AA56" s="19"/>
      <c r="AB56" s="11"/>
      <c r="AC56" s="19"/>
      <c r="AD56" s="19"/>
      <c r="AE56" s="19"/>
      <c r="AF56" s="19"/>
      <c r="AG56" s="19"/>
      <c r="AH56" s="19"/>
      <c r="AK56" s="16"/>
      <c r="AL56" s="20"/>
      <c r="AM56" s="19"/>
      <c r="AN56" s="19"/>
    </row>
    <row r="57" spans="4:40" hidden="1">
      <c r="D57" s="5"/>
      <c r="E57" s="11"/>
      <c r="F57" s="11"/>
      <c r="H57" s="11"/>
      <c r="I57" s="11"/>
      <c r="J57" s="19"/>
      <c r="K57" s="19"/>
      <c r="M57" s="5"/>
      <c r="N57" s="5"/>
      <c r="O57" s="11"/>
      <c r="P57" s="11"/>
      <c r="Q57" s="11"/>
      <c r="R57" s="11"/>
      <c r="S57" s="11"/>
      <c r="T57" s="19"/>
      <c r="U57" s="5"/>
      <c r="V57" s="5"/>
      <c r="W57" s="19"/>
      <c r="X57" s="19"/>
      <c r="Y57" s="19"/>
      <c r="Z57" s="19"/>
      <c r="AA57" s="19"/>
      <c r="AB57" s="11"/>
      <c r="AC57" s="19"/>
      <c r="AD57" s="19"/>
      <c r="AE57" s="19"/>
      <c r="AF57" s="19"/>
      <c r="AG57" s="19"/>
      <c r="AH57" s="19"/>
      <c r="AK57" s="16"/>
      <c r="AL57" s="20"/>
      <c r="AM57" s="19"/>
      <c r="AN57" s="19"/>
    </row>
    <row r="58" spans="4:40" hidden="1">
      <c r="D58" s="5"/>
      <c r="E58" s="11"/>
      <c r="F58" s="11"/>
      <c r="H58" s="11"/>
      <c r="I58" s="11"/>
      <c r="J58" s="19"/>
      <c r="K58" s="19"/>
      <c r="M58" s="5"/>
      <c r="N58" s="5"/>
      <c r="O58" s="11"/>
      <c r="P58" s="11"/>
      <c r="Q58" s="11"/>
      <c r="R58" s="11"/>
      <c r="S58" s="11"/>
      <c r="T58" s="19"/>
      <c r="U58" s="5"/>
      <c r="V58" s="5"/>
      <c r="W58" s="19"/>
      <c r="X58" s="19"/>
      <c r="Y58" s="19"/>
      <c r="Z58" s="19"/>
      <c r="AA58" s="19"/>
      <c r="AB58" s="11"/>
      <c r="AC58" s="19"/>
      <c r="AD58" s="19"/>
      <c r="AE58" s="19"/>
      <c r="AF58" s="19"/>
      <c r="AG58" s="19"/>
      <c r="AH58" s="19"/>
      <c r="AK58" s="16"/>
      <c r="AL58" s="20"/>
      <c r="AM58" s="19"/>
      <c r="AN58" s="19"/>
    </row>
    <row r="59" spans="4:40" hidden="1">
      <c r="D59" s="5"/>
      <c r="E59" s="11"/>
      <c r="F59" s="11"/>
      <c r="H59" s="11"/>
      <c r="I59" s="11"/>
      <c r="J59" s="19"/>
      <c r="K59" s="19"/>
      <c r="M59" s="5"/>
      <c r="N59" s="5"/>
      <c r="O59" s="11"/>
      <c r="P59" s="11"/>
      <c r="Q59" s="11"/>
      <c r="R59" s="11"/>
      <c r="S59" s="11"/>
      <c r="T59" s="19"/>
      <c r="U59" s="5"/>
      <c r="V59" s="5"/>
      <c r="W59" s="19"/>
      <c r="X59" s="19"/>
      <c r="Y59" s="19"/>
      <c r="Z59" s="19"/>
      <c r="AA59" s="19"/>
      <c r="AB59" s="11"/>
      <c r="AC59" s="19"/>
      <c r="AD59" s="19"/>
      <c r="AE59" s="19"/>
      <c r="AF59" s="19"/>
      <c r="AG59" s="19"/>
      <c r="AH59" s="19"/>
      <c r="AK59" s="16"/>
      <c r="AL59" s="20"/>
      <c r="AM59" s="19"/>
      <c r="AN59" s="19"/>
    </row>
    <row r="60" spans="4:40" hidden="1">
      <c r="D60" s="5"/>
      <c r="E60" s="11"/>
      <c r="F60" s="11"/>
      <c r="H60" s="11"/>
      <c r="I60" s="11"/>
      <c r="J60" s="19"/>
      <c r="K60" s="19"/>
      <c r="M60" s="5"/>
      <c r="N60" s="5"/>
      <c r="O60" s="11"/>
      <c r="P60" s="11"/>
      <c r="Q60" s="11"/>
      <c r="R60" s="11"/>
      <c r="S60" s="11"/>
      <c r="T60" s="19"/>
      <c r="U60" s="5"/>
      <c r="V60" s="5"/>
      <c r="W60" s="19"/>
      <c r="X60" s="19"/>
      <c r="Y60" s="19"/>
      <c r="Z60" s="19"/>
      <c r="AA60" s="19"/>
      <c r="AB60" s="11"/>
      <c r="AC60" s="19"/>
      <c r="AD60" s="19"/>
      <c r="AE60" s="19"/>
      <c r="AF60" s="19"/>
      <c r="AG60" s="19"/>
      <c r="AH60" s="19"/>
      <c r="AK60" s="16"/>
      <c r="AL60" s="20"/>
      <c r="AM60" s="19"/>
      <c r="AN60" s="19"/>
    </row>
    <row r="61" spans="4:40" hidden="1">
      <c r="D61" s="5"/>
      <c r="E61" s="11"/>
      <c r="F61" s="11"/>
      <c r="H61" s="11"/>
      <c r="I61" s="11"/>
      <c r="J61" s="19"/>
      <c r="K61" s="19"/>
      <c r="M61" s="5"/>
      <c r="N61" s="5"/>
      <c r="O61" s="11"/>
      <c r="P61" s="11"/>
      <c r="Q61" s="11"/>
      <c r="R61" s="11"/>
      <c r="S61" s="11"/>
      <c r="T61" s="19"/>
      <c r="U61" s="5"/>
      <c r="V61" s="5"/>
      <c r="W61" s="19"/>
      <c r="X61" s="19"/>
      <c r="Y61" s="19"/>
      <c r="Z61" s="19"/>
      <c r="AA61" s="19"/>
      <c r="AB61" s="11"/>
      <c r="AC61" s="19"/>
      <c r="AD61" s="19"/>
      <c r="AE61" s="19"/>
      <c r="AF61" s="19"/>
      <c r="AG61" s="19"/>
      <c r="AH61" s="19"/>
      <c r="AK61" s="16"/>
      <c r="AL61" s="20"/>
      <c r="AM61" s="19"/>
      <c r="AN61" s="19"/>
    </row>
    <row r="62" spans="4:40" hidden="1">
      <c r="D62" s="5"/>
      <c r="E62" s="11"/>
      <c r="F62" s="11"/>
      <c r="H62" s="11"/>
      <c r="I62" s="11"/>
      <c r="J62" s="19"/>
      <c r="K62" s="19"/>
      <c r="M62" s="5"/>
      <c r="N62" s="5"/>
      <c r="O62" s="11"/>
      <c r="P62" s="11"/>
      <c r="Q62" s="11"/>
      <c r="R62" s="11"/>
      <c r="S62" s="11"/>
      <c r="T62" s="19"/>
      <c r="U62" s="5"/>
      <c r="V62" s="5"/>
      <c r="W62" s="19"/>
      <c r="X62" s="19"/>
      <c r="Y62" s="19"/>
      <c r="Z62" s="19"/>
      <c r="AA62" s="19"/>
      <c r="AB62" s="11"/>
      <c r="AC62" s="19"/>
      <c r="AD62" s="19"/>
      <c r="AE62" s="19"/>
      <c r="AF62" s="19"/>
      <c r="AG62" s="19"/>
      <c r="AH62" s="19"/>
      <c r="AK62" s="16"/>
      <c r="AL62" s="20"/>
      <c r="AM62" s="19"/>
      <c r="AN62" s="19"/>
    </row>
    <row r="63" spans="4:40" hidden="1">
      <c r="D63" s="5"/>
      <c r="E63" s="11"/>
      <c r="F63" s="11"/>
      <c r="H63" s="11"/>
      <c r="I63" s="11"/>
      <c r="J63" s="19"/>
      <c r="K63" s="19"/>
      <c r="M63" s="5"/>
      <c r="N63" s="5"/>
      <c r="O63" s="11"/>
      <c r="P63" s="11"/>
      <c r="Q63" s="11"/>
      <c r="R63" s="11"/>
      <c r="S63" s="11"/>
      <c r="T63" s="19"/>
      <c r="U63" s="5"/>
      <c r="V63" s="5"/>
      <c r="W63" s="19"/>
      <c r="X63" s="19"/>
      <c r="Y63" s="19"/>
      <c r="Z63" s="19"/>
      <c r="AA63" s="19"/>
      <c r="AB63" s="11"/>
      <c r="AC63" s="19"/>
      <c r="AD63" s="19"/>
      <c r="AE63" s="19"/>
      <c r="AF63" s="19"/>
      <c r="AG63" s="19"/>
      <c r="AH63" s="19"/>
      <c r="AK63" s="16"/>
      <c r="AL63" s="20"/>
      <c r="AM63" s="19"/>
      <c r="AN63" s="19"/>
    </row>
    <row r="64" spans="4:40" hidden="1">
      <c r="D64" s="5"/>
      <c r="E64" s="11"/>
      <c r="F64" s="11"/>
      <c r="H64" s="11"/>
      <c r="I64" s="11"/>
      <c r="J64" s="19"/>
      <c r="K64" s="19"/>
      <c r="M64" s="5"/>
      <c r="N64" s="5"/>
      <c r="O64" s="11"/>
      <c r="P64" s="11"/>
      <c r="Q64" s="11"/>
      <c r="R64" s="11"/>
      <c r="S64" s="11"/>
      <c r="T64" s="19"/>
      <c r="U64" s="5"/>
      <c r="V64" s="5"/>
      <c r="W64" s="19"/>
      <c r="X64" s="19"/>
      <c r="Y64" s="19"/>
      <c r="Z64" s="19"/>
      <c r="AA64" s="19"/>
      <c r="AB64" s="11"/>
      <c r="AC64" s="19"/>
      <c r="AD64" s="19"/>
      <c r="AE64" s="19"/>
      <c r="AF64" s="19"/>
      <c r="AG64" s="19"/>
      <c r="AH64" s="19"/>
      <c r="AK64" s="16"/>
      <c r="AL64" s="20"/>
      <c r="AM64" s="19"/>
      <c r="AN64" s="19"/>
    </row>
    <row r="65" spans="4:40" hidden="1">
      <c r="D65" s="5"/>
      <c r="E65" s="11"/>
      <c r="F65" s="11"/>
      <c r="H65" s="11"/>
      <c r="I65" s="11"/>
      <c r="J65" s="19"/>
      <c r="K65" s="19"/>
      <c r="M65" s="5"/>
      <c r="N65" s="5"/>
      <c r="O65" s="11"/>
      <c r="P65" s="11"/>
      <c r="Q65" s="11"/>
      <c r="R65" s="11"/>
      <c r="S65" s="11"/>
      <c r="T65" s="19"/>
      <c r="U65" s="5"/>
      <c r="V65" s="5"/>
      <c r="W65" s="19"/>
      <c r="X65" s="19"/>
      <c r="Y65" s="19"/>
      <c r="Z65" s="19"/>
      <c r="AA65" s="19"/>
      <c r="AB65" s="11"/>
      <c r="AC65" s="19"/>
      <c r="AD65" s="19"/>
      <c r="AE65" s="19"/>
      <c r="AF65" s="19"/>
      <c r="AG65" s="19"/>
      <c r="AH65" s="19"/>
      <c r="AK65" s="16"/>
      <c r="AL65" s="20"/>
      <c r="AM65" s="19"/>
      <c r="AN65" s="19"/>
    </row>
    <row r="66" spans="4:40" hidden="1">
      <c r="D66" s="5"/>
      <c r="E66" s="11"/>
      <c r="F66" s="11"/>
      <c r="H66" s="11"/>
      <c r="I66" s="11"/>
      <c r="J66" s="19"/>
      <c r="K66" s="19"/>
      <c r="M66" s="5"/>
      <c r="N66" s="5"/>
      <c r="O66" s="11"/>
      <c r="P66" s="11"/>
      <c r="Q66" s="11"/>
      <c r="R66" s="11"/>
      <c r="S66" s="11"/>
      <c r="T66" s="19"/>
      <c r="U66" s="5"/>
      <c r="V66" s="5"/>
      <c r="W66" s="19"/>
      <c r="X66" s="19"/>
      <c r="Y66" s="19"/>
      <c r="Z66" s="19"/>
      <c r="AA66" s="19"/>
      <c r="AB66" s="11"/>
      <c r="AC66" s="19"/>
      <c r="AD66" s="19"/>
      <c r="AE66" s="19"/>
      <c r="AF66" s="19"/>
      <c r="AG66" s="19"/>
      <c r="AH66" s="19"/>
      <c r="AK66" s="16"/>
      <c r="AL66" s="20"/>
      <c r="AM66" s="19"/>
      <c r="AN66" s="19"/>
    </row>
    <row r="67" spans="4:40" hidden="1">
      <c r="D67" s="5"/>
      <c r="E67" s="11"/>
      <c r="F67" s="11"/>
      <c r="H67" s="11"/>
      <c r="I67" s="11"/>
      <c r="J67" s="19"/>
      <c r="K67" s="19"/>
      <c r="M67" s="5"/>
      <c r="N67" s="5"/>
      <c r="O67" s="11"/>
      <c r="P67" s="11"/>
      <c r="Q67" s="11"/>
      <c r="R67" s="11"/>
      <c r="S67" s="11"/>
      <c r="T67" s="19"/>
      <c r="U67" s="5"/>
      <c r="V67" s="5"/>
      <c r="W67" s="19"/>
      <c r="X67" s="19"/>
      <c r="Y67" s="19"/>
      <c r="Z67" s="19"/>
      <c r="AA67" s="19"/>
      <c r="AB67" s="11"/>
      <c r="AC67" s="19"/>
      <c r="AD67" s="19"/>
      <c r="AE67" s="19"/>
      <c r="AF67" s="19"/>
      <c r="AG67" s="19"/>
      <c r="AH67" s="19"/>
      <c r="AK67" s="16"/>
      <c r="AL67" s="20"/>
      <c r="AM67" s="19"/>
      <c r="AN67" s="19"/>
    </row>
    <row r="68" spans="4:40" hidden="1">
      <c r="D68" s="5"/>
      <c r="E68" s="11"/>
      <c r="F68" s="11"/>
      <c r="H68" s="11"/>
      <c r="I68" s="11"/>
      <c r="J68" s="19"/>
      <c r="K68" s="19"/>
      <c r="M68" s="5"/>
      <c r="N68" s="5"/>
      <c r="O68" s="11"/>
      <c r="P68" s="11"/>
      <c r="Q68" s="11"/>
      <c r="R68" s="11"/>
      <c r="S68" s="11"/>
      <c r="T68" s="19"/>
      <c r="U68" s="5"/>
      <c r="V68" s="5"/>
      <c r="W68" s="19"/>
      <c r="X68" s="19"/>
      <c r="Y68" s="19"/>
      <c r="Z68" s="19"/>
      <c r="AA68" s="19"/>
      <c r="AB68" s="11"/>
      <c r="AC68" s="19"/>
      <c r="AD68" s="19"/>
      <c r="AE68" s="19"/>
      <c r="AF68" s="19"/>
      <c r="AG68" s="19"/>
      <c r="AH68" s="19"/>
      <c r="AK68" s="16"/>
      <c r="AL68" s="20"/>
      <c r="AM68" s="19"/>
      <c r="AN68" s="19"/>
    </row>
    <row r="69" spans="4:40" hidden="1">
      <c r="D69" s="5"/>
      <c r="E69" s="11"/>
      <c r="F69" s="11"/>
      <c r="H69" s="11"/>
      <c r="I69" s="11"/>
      <c r="J69" s="19"/>
      <c r="K69" s="19"/>
      <c r="M69" s="5"/>
      <c r="N69" s="5"/>
      <c r="O69" s="11"/>
      <c r="P69" s="11"/>
      <c r="Q69" s="11"/>
      <c r="R69" s="11"/>
      <c r="S69" s="11"/>
      <c r="T69" s="19"/>
      <c r="U69" s="5"/>
      <c r="V69" s="5"/>
      <c r="W69" s="19"/>
      <c r="X69" s="19"/>
      <c r="Y69" s="19"/>
      <c r="Z69" s="19"/>
      <c r="AA69" s="19"/>
      <c r="AB69" s="11"/>
      <c r="AC69" s="19"/>
      <c r="AD69" s="19"/>
      <c r="AE69" s="19"/>
      <c r="AF69" s="19"/>
      <c r="AG69" s="19"/>
      <c r="AH69" s="19"/>
      <c r="AK69" s="16"/>
      <c r="AL69" s="20"/>
      <c r="AM69" s="19"/>
      <c r="AN69" s="19"/>
    </row>
    <row r="70" spans="4:40" hidden="1">
      <c r="D70" s="5"/>
      <c r="E70" s="11"/>
      <c r="F70" s="11"/>
      <c r="H70" s="11"/>
      <c r="I70" s="11"/>
      <c r="J70" s="19"/>
      <c r="K70" s="19"/>
      <c r="M70" s="5"/>
      <c r="N70" s="5"/>
      <c r="O70" s="11"/>
      <c r="P70" s="11"/>
      <c r="Q70" s="11"/>
      <c r="R70" s="11"/>
      <c r="S70" s="11"/>
      <c r="T70" s="19"/>
      <c r="U70" s="5"/>
      <c r="V70" s="5"/>
      <c r="W70" s="19"/>
      <c r="X70" s="19"/>
      <c r="Y70" s="19"/>
      <c r="Z70" s="19"/>
      <c r="AA70" s="19"/>
      <c r="AB70" s="11"/>
      <c r="AC70" s="19"/>
      <c r="AD70" s="19"/>
      <c r="AE70" s="19"/>
      <c r="AF70" s="19"/>
      <c r="AG70" s="19"/>
      <c r="AH70" s="19"/>
      <c r="AK70" s="16"/>
      <c r="AL70" s="20"/>
      <c r="AM70" s="19"/>
      <c r="AN70" s="19"/>
    </row>
    <row r="71" spans="4:40" hidden="1">
      <c r="D71" s="5"/>
      <c r="E71" s="11"/>
      <c r="F71" s="11"/>
      <c r="H71" s="11"/>
      <c r="I71" s="11"/>
      <c r="J71" s="19"/>
      <c r="K71" s="19"/>
      <c r="M71" s="5"/>
      <c r="N71" s="5"/>
      <c r="O71" s="11"/>
      <c r="P71" s="11"/>
      <c r="Q71" s="11"/>
      <c r="R71" s="11"/>
      <c r="S71" s="11"/>
      <c r="T71" s="19"/>
      <c r="U71" s="5"/>
      <c r="V71" s="5"/>
      <c r="W71" s="19"/>
      <c r="X71" s="19"/>
      <c r="Y71" s="19"/>
      <c r="Z71" s="19"/>
      <c r="AA71" s="19"/>
      <c r="AB71" s="11"/>
      <c r="AC71" s="19"/>
      <c r="AD71" s="19"/>
      <c r="AE71" s="19"/>
      <c r="AF71" s="19"/>
      <c r="AG71" s="19"/>
      <c r="AH71" s="19"/>
      <c r="AK71" s="16"/>
      <c r="AL71" s="20"/>
      <c r="AM71" s="19"/>
      <c r="AN71" s="19"/>
    </row>
    <row r="72" spans="4:40" hidden="1">
      <c r="D72" s="5"/>
      <c r="E72" s="11"/>
      <c r="F72" s="11"/>
      <c r="H72" s="11"/>
      <c r="I72" s="11"/>
      <c r="J72" s="19"/>
      <c r="K72" s="19"/>
      <c r="M72" s="5"/>
      <c r="N72" s="5"/>
      <c r="O72" s="11"/>
      <c r="P72" s="11"/>
      <c r="Q72" s="11"/>
      <c r="R72" s="11"/>
      <c r="S72" s="11"/>
      <c r="T72" s="19"/>
      <c r="U72" s="5"/>
      <c r="V72" s="5"/>
      <c r="W72" s="19"/>
      <c r="X72" s="19"/>
      <c r="Y72" s="19"/>
      <c r="Z72" s="19"/>
      <c r="AA72" s="19"/>
      <c r="AB72" s="11"/>
      <c r="AC72" s="19"/>
      <c r="AD72" s="19"/>
      <c r="AE72" s="19"/>
      <c r="AF72" s="19"/>
      <c r="AG72" s="19"/>
      <c r="AH72" s="19"/>
      <c r="AK72" s="16"/>
      <c r="AL72" s="20"/>
      <c r="AM72" s="19"/>
      <c r="AN72" s="19"/>
    </row>
    <row r="73" spans="4:40" hidden="1">
      <c r="D73" s="5"/>
      <c r="E73" s="11"/>
      <c r="F73" s="11"/>
      <c r="H73" s="11"/>
      <c r="I73" s="11"/>
      <c r="J73" s="19"/>
      <c r="K73" s="19"/>
      <c r="M73" s="5"/>
      <c r="N73" s="5"/>
      <c r="O73" s="11"/>
      <c r="P73" s="11"/>
      <c r="Q73" s="11"/>
      <c r="R73" s="11"/>
      <c r="S73" s="11"/>
      <c r="T73" s="19"/>
      <c r="U73" s="5"/>
      <c r="V73" s="5"/>
      <c r="W73" s="19"/>
      <c r="X73" s="19"/>
      <c r="Y73" s="19"/>
      <c r="Z73" s="19"/>
      <c r="AA73" s="19"/>
      <c r="AB73" s="11"/>
      <c r="AC73" s="19"/>
      <c r="AD73" s="19"/>
      <c r="AE73" s="19"/>
      <c r="AF73" s="19"/>
      <c r="AG73" s="19"/>
      <c r="AH73" s="19"/>
      <c r="AK73" s="16"/>
      <c r="AL73" s="20"/>
      <c r="AM73" s="19"/>
      <c r="AN73" s="19"/>
    </row>
    <row r="74" spans="4:40" hidden="1">
      <c r="D74" s="5"/>
      <c r="E74" s="11"/>
      <c r="F74" s="11"/>
      <c r="H74" s="11"/>
      <c r="I74" s="11"/>
      <c r="J74" s="19"/>
      <c r="K74" s="19"/>
      <c r="M74" s="5"/>
      <c r="N74" s="5"/>
      <c r="O74" s="11"/>
      <c r="P74" s="11"/>
      <c r="Q74" s="11"/>
      <c r="R74" s="11"/>
      <c r="S74" s="11"/>
      <c r="T74" s="19"/>
      <c r="U74" s="5"/>
      <c r="V74" s="5"/>
      <c r="W74" s="19"/>
      <c r="X74" s="19"/>
      <c r="Y74" s="19"/>
      <c r="Z74" s="19"/>
      <c r="AA74" s="19"/>
      <c r="AB74" s="11"/>
      <c r="AC74" s="19"/>
      <c r="AD74" s="19"/>
      <c r="AE74" s="19"/>
      <c r="AF74" s="19"/>
      <c r="AG74" s="19"/>
      <c r="AH74" s="19"/>
      <c r="AK74" s="16"/>
      <c r="AL74" s="20"/>
      <c r="AM74" s="19"/>
      <c r="AN74" s="19"/>
    </row>
    <row r="75" spans="4:40" hidden="1">
      <c r="D75" s="5"/>
      <c r="E75" s="11"/>
      <c r="F75" s="11"/>
      <c r="H75" s="11"/>
      <c r="I75" s="11"/>
      <c r="J75" s="19"/>
      <c r="K75" s="19"/>
      <c r="M75" s="5"/>
      <c r="N75" s="5"/>
      <c r="O75" s="11"/>
      <c r="P75" s="11"/>
      <c r="Q75" s="11"/>
      <c r="R75" s="11"/>
      <c r="S75" s="11"/>
      <c r="T75" s="19"/>
      <c r="U75" s="5"/>
      <c r="V75" s="5"/>
      <c r="W75" s="19"/>
      <c r="X75" s="19"/>
      <c r="Y75" s="19"/>
      <c r="Z75" s="19"/>
      <c r="AA75" s="19"/>
      <c r="AB75" s="11"/>
      <c r="AC75" s="19"/>
      <c r="AD75" s="19"/>
      <c r="AE75" s="19"/>
      <c r="AF75" s="19"/>
      <c r="AG75" s="19"/>
      <c r="AH75" s="19"/>
      <c r="AK75" s="16"/>
      <c r="AL75" s="20"/>
      <c r="AM75" s="19"/>
      <c r="AN75" s="19"/>
    </row>
    <row r="76" spans="4:40" hidden="1">
      <c r="D76" s="5"/>
      <c r="E76" s="11"/>
      <c r="F76" s="11"/>
      <c r="H76" s="11"/>
      <c r="I76" s="11"/>
      <c r="J76" s="19"/>
      <c r="K76" s="19"/>
      <c r="M76" s="5"/>
      <c r="N76" s="5"/>
      <c r="O76" s="11"/>
      <c r="P76" s="11"/>
      <c r="Q76" s="11"/>
      <c r="R76" s="11"/>
      <c r="S76" s="11"/>
      <c r="T76" s="19"/>
      <c r="U76" s="5"/>
      <c r="V76" s="5"/>
      <c r="W76" s="19"/>
      <c r="X76" s="19"/>
      <c r="Y76" s="19"/>
      <c r="Z76" s="19"/>
      <c r="AA76" s="19"/>
      <c r="AB76" s="11"/>
      <c r="AC76" s="19"/>
      <c r="AD76" s="19"/>
      <c r="AE76" s="19"/>
      <c r="AF76" s="19"/>
      <c r="AG76" s="19"/>
      <c r="AH76" s="19"/>
      <c r="AK76" s="16"/>
      <c r="AL76" s="20"/>
      <c r="AM76" s="19"/>
      <c r="AN76" s="19"/>
    </row>
    <row r="77" spans="4:40" hidden="1">
      <c r="D77" s="5"/>
      <c r="E77" s="11"/>
      <c r="F77" s="11"/>
      <c r="H77" s="11"/>
      <c r="I77" s="11"/>
      <c r="J77" s="19"/>
      <c r="K77" s="19"/>
      <c r="M77" s="5"/>
      <c r="N77" s="5"/>
      <c r="O77" s="11"/>
      <c r="P77" s="11"/>
      <c r="Q77" s="11"/>
      <c r="R77" s="11"/>
      <c r="S77" s="11"/>
      <c r="T77" s="19"/>
      <c r="U77" s="5"/>
      <c r="V77" s="5"/>
      <c r="W77" s="19"/>
      <c r="X77" s="19"/>
      <c r="Y77" s="19"/>
      <c r="Z77" s="19"/>
      <c r="AA77" s="19"/>
      <c r="AB77" s="11"/>
      <c r="AC77" s="19"/>
      <c r="AD77" s="19"/>
      <c r="AE77" s="19"/>
      <c r="AF77" s="19"/>
      <c r="AG77" s="19"/>
      <c r="AH77" s="19"/>
      <c r="AK77" s="16"/>
      <c r="AL77" s="20"/>
      <c r="AM77" s="19"/>
      <c r="AN77" s="19"/>
    </row>
    <row r="78" spans="4:40" hidden="1">
      <c r="D78" s="5"/>
      <c r="E78" s="11"/>
      <c r="F78" s="11"/>
      <c r="H78" s="11"/>
      <c r="I78" s="11"/>
      <c r="J78" s="19"/>
      <c r="K78" s="19"/>
      <c r="M78" s="5"/>
      <c r="N78" s="5"/>
      <c r="O78" s="11"/>
      <c r="P78" s="11"/>
      <c r="Q78" s="11"/>
      <c r="R78" s="11"/>
      <c r="S78" s="11"/>
      <c r="T78" s="19"/>
      <c r="U78" s="5"/>
      <c r="V78" s="5"/>
      <c r="W78" s="19"/>
      <c r="X78" s="19"/>
      <c r="Y78" s="19"/>
      <c r="Z78" s="19"/>
      <c r="AA78" s="19"/>
      <c r="AB78" s="11"/>
      <c r="AC78" s="19"/>
      <c r="AD78" s="19"/>
      <c r="AE78" s="19"/>
      <c r="AF78" s="19"/>
      <c r="AG78" s="19"/>
      <c r="AH78" s="19"/>
      <c r="AK78" s="16"/>
      <c r="AL78" s="20"/>
      <c r="AM78" s="19"/>
      <c r="AN78" s="19"/>
    </row>
    <row r="79" spans="4:40" hidden="1">
      <c r="D79" s="5"/>
      <c r="E79" s="11"/>
      <c r="F79" s="11"/>
      <c r="H79" s="11"/>
      <c r="I79" s="11"/>
      <c r="J79" s="19"/>
      <c r="K79" s="19"/>
      <c r="M79" s="5"/>
      <c r="N79" s="5"/>
      <c r="O79" s="11"/>
      <c r="P79" s="11"/>
      <c r="Q79" s="11"/>
      <c r="R79" s="11"/>
      <c r="S79" s="11"/>
      <c r="T79" s="19"/>
      <c r="U79" s="5"/>
      <c r="V79" s="5"/>
      <c r="W79" s="19"/>
      <c r="X79" s="19"/>
      <c r="Y79" s="19"/>
      <c r="Z79" s="19"/>
      <c r="AA79" s="19"/>
      <c r="AB79" s="11"/>
      <c r="AC79" s="19"/>
      <c r="AD79" s="19"/>
      <c r="AE79" s="19"/>
      <c r="AF79" s="19"/>
      <c r="AG79" s="19"/>
      <c r="AH79" s="19"/>
      <c r="AK79" s="16"/>
      <c r="AL79" s="20"/>
      <c r="AM79" s="19"/>
      <c r="AN79" s="19"/>
    </row>
    <row r="80" spans="4:40" hidden="1">
      <c r="D80" s="5"/>
      <c r="E80" s="11"/>
      <c r="F80" s="11"/>
      <c r="H80" s="11"/>
      <c r="I80" s="11"/>
      <c r="J80" s="19"/>
      <c r="K80" s="19"/>
      <c r="M80" s="5"/>
      <c r="N80" s="5"/>
      <c r="O80" s="11"/>
      <c r="P80" s="11"/>
      <c r="Q80" s="11"/>
      <c r="R80" s="11"/>
      <c r="S80" s="11"/>
      <c r="T80" s="19"/>
      <c r="U80" s="5"/>
      <c r="V80" s="5"/>
      <c r="W80" s="19"/>
      <c r="X80" s="19"/>
      <c r="Y80" s="19"/>
      <c r="Z80" s="19"/>
      <c r="AA80" s="19"/>
      <c r="AB80" s="11"/>
      <c r="AC80" s="19"/>
      <c r="AD80" s="19"/>
      <c r="AE80" s="19"/>
      <c r="AF80" s="19"/>
      <c r="AG80" s="19"/>
      <c r="AH80" s="19"/>
      <c r="AK80" s="16"/>
      <c r="AL80" s="20"/>
      <c r="AM80" s="19"/>
      <c r="AN80" s="19"/>
    </row>
    <row r="81" spans="4:40" hidden="1">
      <c r="D81" s="5"/>
      <c r="E81" s="11"/>
      <c r="F81" s="11"/>
      <c r="H81" s="11"/>
      <c r="I81" s="11"/>
      <c r="J81" s="19"/>
      <c r="K81" s="19"/>
      <c r="M81" s="5"/>
      <c r="N81" s="5"/>
      <c r="O81" s="11"/>
      <c r="P81" s="11"/>
      <c r="Q81" s="11"/>
      <c r="R81" s="11"/>
      <c r="S81" s="11"/>
      <c r="T81" s="19"/>
      <c r="U81" s="5"/>
      <c r="V81" s="5"/>
      <c r="W81" s="19"/>
      <c r="X81" s="19"/>
      <c r="Y81" s="19"/>
      <c r="Z81" s="19"/>
      <c r="AA81" s="19"/>
      <c r="AB81" s="11"/>
      <c r="AC81" s="19"/>
      <c r="AD81" s="19"/>
      <c r="AE81" s="19"/>
      <c r="AF81" s="19"/>
      <c r="AG81" s="19"/>
      <c r="AH81" s="19"/>
      <c r="AK81" s="16"/>
      <c r="AL81" s="20"/>
      <c r="AM81" s="19"/>
      <c r="AN81" s="19"/>
    </row>
    <row r="82" spans="4:40" hidden="1">
      <c r="D82" s="5"/>
      <c r="E82" s="11"/>
      <c r="F82" s="11"/>
      <c r="H82" s="11"/>
      <c r="I82" s="11"/>
      <c r="J82" s="19"/>
      <c r="K82" s="19"/>
      <c r="M82" s="5"/>
      <c r="N82" s="5"/>
      <c r="O82" s="11"/>
      <c r="P82" s="11"/>
      <c r="Q82" s="11"/>
      <c r="R82" s="11"/>
      <c r="S82" s="11"/>
      <c r="T82" s="19"/>
      <c r="U82" s="5"/>
      <c r="V82" s="5"/>
      <c r="W82" s="19"/>
      <c r="X82" s="19"/>
      <c r="Y82" s="19"/>
      <c r="Z82" s="19"/>
      <c r="AA82" s="19"/>
      <c r="AB82" s="11"/>
      <c r="AC82" s="19"/>
      <c r="AD82" s="19"/>
      <c r="AE82" s="19"/>
      <c r="AF82" s="19"/>
      <c r="AG82" s="19"/>
      <c r="AH82" s="19"/>
      <c r="AK82" s="16"/>
      <c r="AL82" s="20"/>
      <c r="AM82" s="19"/>
      <c r="AN82" s="19"/>
    </row>
    <row r="83" spans="4:40" hidden="1">
      <c r="D83" s="5"/>
      <c r="E83" s="11"/>
      <c r="F83" s="11"/>
      <c r="H83" s="11"/>
      <c r="I83" s="11"/>
      <c r="J83" s="19"/>
      <c r="K83" s="19"/>
      <c r="M83" s="5"/>
      <c r="N83" s="5"/>
      <c r="O83" s="11"/>
      <c r="P83" s="11"/>
      <c r="Q83" s="11"/>
      <c r="R83" s="11"/>
      <c r="S83" s="11"/>
      <c r="T83" s="19"/>
      <c r="U83" s="5"/>
      <c r="V83" s="5"/>
      <c r="W83" s="19"/>
      <c r="X83" s="19"/>
      <c r="Y83" s="19"/>
      <c r="Z83" s="19"/>
      <c r="AA83" s="19"/>
      <c r="AB83" s="11"/>
      <c r="AC83" s="19"/>
      <c r="AD83" s="19"/>
      <c r="AE83" s="19"/>
      <c r="AF83" s="19"/>
      <c r="AG83" s="19"/>
      <c r="AH83" s="19"/>
      <c r="AK83" s="16"/>
      <c r="AL83" s="20"/>
      <c r="AM83" s="19"/>
      <c r="AN83" s="19"/>
    </row>
    <row r="84" spans="4:40" hidden="1">
      <c r="D84" s="5"/>
      <c r="E84" s="11"/>
      <c r="F84" s="11"/>
      <c r="H84" s="11"/>
      <c r="I84" s="11"/>
      <c r="J84" s="19"/>
      <c r="K84" s="19"/>
      <c r="M84" s="5"/>
      <c r="N84" s="5"/>
      <c r="O84" s="11"/>
      <c r="P84" s="11"/>
      <c r="Q84" s="11"/>
      <c r="R84" s="11"/>
      <c r="S84" s="11"/>
      <c r="T84" s="19"/>
      <c r="U84" s="5"/>
      <c r="V84" s="5"/>
      <c r="W84" s="19"/>
      <c r="X84" s="19"/>
      <c r="Y84" s="19"/>
      <c r="Z84" s="19"/>
      <c r="AA84" s="19"/>
      <c r="AB84" s="11"/>
      <c r="AC84" s="19"/>
      <c r="AD84" s="19"/>
      <c r="AE84" s="19"/>
      <c r="AF84" s="19"/>
      <c r="AG84" s="19"/>
      <c r="AH84" s="19"/>
      <c r="AK84" s="16"/>
      <c r="AL84" s="20"/>
      <c r="AM84" s="19"/>
      <c r="AN84" s="19"/>
    </row>
    <row r="85" spans="4:40" hidden="1">
      <c r="D85" s="5"/>
      <c r="E85" s="11"/>
      <c r="F85" s="11"/>
      <c r="H85" s="11"/>
      <c r="I85" s="11"/>
      <c r="J85" s="19"/>
      <c r="K85" s="19"/>
      <c r="M85" s="5"/>
      <c r="N85" s="5"/>
      <c r="O85" s="11"/>
      <c r="P85" s="11"/>
      <c r="Q85" s="11"/>
      <c r="R85" s="11"/>
      <c r="S85" s="11"/>
      <c r="T85" s="19"/>
      <c r="U85" s="5"/>
      <c r="V85" s="5"/>
      <c r="W85" s="19"/>
      <c r="X85" s="19"/>
      <c r="Y85" s="19"/>
      <c r="Z85" s="19"/>
      <c r="AA85" s="19"/>
      <c r="AB85" s="11"/>
      <c r="AC85" s="19"/>
      <c r="AD85" s="19"/>
      <c r="AE85" s="19"/>
      <c r="AF85" s="19"/>
      <c r="AG85" s="19"/>
      <c r="AH85" s="19"/>
      <c r="AK85" s="16"/>
      <c r="AL85" s="20"/>
      <c r="AM85" s="19"/>
      <c r="AN85" s="19"/>
    </row>
    <row r="86" spans="4:40" hidden="1">
      <c r="D86" s="5"/>
      <c r="E86" s="11"/>
      <c r="F86" s="11"/>
      <c r="H86" s="11"/>
      <c r="I86" s="11"/>
      <c r="J86" s="19"/>
      <c r="K86" s="19"/>
      <c r="M86" s="5"/>
      <c r="N86" s="5"/>
      <c r="O86" s="11"/>
      <c r="P86" s="11"/>
      <c r="Q86" s="11"/>
      <c r="R86" s="11"/>
      <c r="S86" s="11"/>
      <c r="T86" s="19"/>
      <c r="U86" s="5"/>
      <c r="V86" s="5"/>
      <c r="W86" s="19"/>
      <c r="X86" s="19"/>
      <c r="Y86" s="19"/>
      <c r="Z86" s="19"/>
      <c r="AA86" s="19"/>
      <c r="AB86" s="11"/>
      <c r="AC86" s="19"/>
      <c r="AD86" s="19"/>
      <c r="AE86" s="19"/>
      <c r="AF86" s="19"/>
      <c r="AG86" s="19"/>
      <c r="AH86" s="19"/>
      <c r="AK86" s="16"/>
      <c r="AL86" s="20"/>
      <c r="AM86" s="19"/>
      <c r="AN86" s="19"/>
    </row>
    <row r="87" spans="4:40" hidden="1">
      <c r="D87" s="5"/>
      <c r="E87" s="11"/>
      <c r="F87" s="11"/>
      <c r="H87" s="11"/>
      <c r="I87" s="11"/>
      <c r="J87" s="19"/>
      <c r="K87" s="19"/>
      <c r="M87" s="5"/>
      <c r="N87" s="5"/>
      <c r="O87" s="11"/>
      <c r="P87" s="11"/>
      <c r="Q87" s="11"/>
      <c r="R87" s="11"/>
      <c r="S87" s="11"/>
      <c r="T87" s="19"/>
      <c r="U87" s="5"/>
      <c r="V87" s="5"/>
      <c r="W87" s="19"/>
      <c r="X87" s="19"/>
      <c r="Y87" s="19"/>
      <c r="Z87" s="19"/>
      <c r="AA87" s="19"/>
      <c r="AB87" s="11"/>
      <c r="AC87" s="19"/>
      <c r="AD87" s="19"/>
      <c r="AE87" s="19"/>
      <c r="AF87" s="19"/>
      <c r="AG87" s="19"/>
      <c r="AH87" s="19"/>
      <c r="AK87" s="16"/>
      <c r="AL87" s="20"/>
      <c r="AM87" s="19"/>
      <c r="AN87" s="19"/>
    </row>
    <row r="88" spans="4:40" hidden="1">
      <c r="D88" s="5"/>
      <c r="E88" s="11"/>
      <c r="F88" s="11"/>
      <c r="H88" s="11"/>
      <c r="I88" s="11"/>
      <c r="J88" s="19"/>
      <c r="K88" s="19"/>
      <c r="M88" s="5"/>
      <c r="N88" s="5"/>
      <c r="O88" s="11"/>
      <c r="P88" s="11"/>
      <c r="Q88" s="11"/>
      <c r="R88" s="11"/>
      <c r="S88" s="11"/>
      <c r="T88" s="19"/>
      <c r="U88" s="5"/>
      <c r="V88" s="5"/>
      <c r="W88" s="19"/>
      <c r="X88" s="19"/>
      <c r="Y88" s="19"/>
      <c r="Z88" s="19"/>
      <c r="AA88" s="19"/>
      <c r="AB88" s="11"/>
      <c r="AC88" s="19"/>
      <c r="AD88" s="19"/>
      <c r="AE88" s="19"/>
      <c r="AF88" s="19"/>
      <c r="AG88" s="19"/>
      <c r="AH88" s="19"/>
      <c r="AK88" s="16"/>
      <c r="AL88" s="20"/>
      <c r="AM88" s="19"/>
      <c r="AN88" s="19"/>
    </row>
    <row r="89" spans="4:40" hidden="1">
      <c r="D89" s="5"/>
      <c r="E89" s="11"/>
      <c r="F89" s="11"/>
      <c r="H89" s="11"/>
      <c r="I89" s="11"/>
      <c r="J89" s="19"/>
      <c r="K89" s="19"/>
      <c r="M89" s="5"/>
      <c r="N89" s="5"/>
      <c r="O89" s="11"/>
      <c r="P89" s="11"/>
      <c r="Q89" s="11"/>
      <c r="R89" s="11"/>
      <c r="S89" s="11"/>
      <c r="T89" s="19"/>
      <c r="U89" s="5"/>
      <c r="V89" s="5"/>
      <c r="W89" s="19"/>
      <c r="X89" s="19"/>
      <c r="Y89" s="19"/>
      <c r="Z89" s="19"/>
      <c r="AA89" s="19"/>
      <c r="AB89" s="11"/>
      <c r="AC89" s="19"/>
      <c r="AD89" s="19"/>
      <c r="AE89" s="19"/>
      <c r="AF89" s="19"/>
      <c r="AG89" s="19"/>
      <c r="AH89" s="19"/>
      <c r="AK89" s="16"/>
      <c r="AL89" s="20"/>
      <c r="AM89" s="19"/>
      <c r="AN89" s="19"/>
    </row>
    <row r="90" spans="4:40" hidden="1">
      <c r="D90" s="5"/>
      <c r="E90" s="11"/>
      <c r="F90" s="11"/>
      <c r="H90" s="11"/>
      <c r="I90" s="11"/>
      <c r="J90" s="19"/>
      <c r="K90" s="19"/>
      <c r="M90" s="5"/>
      <c r="N90" s="5"/>
      <c r="O90" s="11"/>
      <c r="P90" s="11"/>
      <c r="Q90" s="11"/>
      <c r="R90" s="11"/>
      <c r="S90" s="11"/>
      <c r="T90" s="19"/>
      <c r="U90" s="5"/>
      <c r="V90" s="5"/>
      <c r="W90" s="19"/>
      <c r="X90" s="19"/>
      <c r="Y90" s="19"/>
      <c r="Z90" s="19"/>
      <c r="AA90" s="19"/>
      <c r="AB90" s="11"/>
      <c r="AC90" s="19"/>
      <c r="AD90" s="19"/>
      <c r="AE90" s="19"/>
      <c r="AF90" s="19"/>
      <c r="AG90" s="19"/>
      <c r="AH90" s="19"/>
      <c r="AK90" s="16"/>
      <c r="AL90" s="20"/>
      <c r="AM90" s="19"/>
      <c r="AN90" s="19"/>
    </row>
    <row r="91" spans="4:40" hidden="1">
      <c r="D91" s="5"/>
      <c r="E91" s="11"/>
      <c r="F91" s="11"/>
      <c r="H91" s="11"/>
      <c r="I91" s="11"/>
      <c r="J91" s="19"/>
      <c r="K91" s="19"/>
      <c r="M91" s="5"/>
      <c r="N91" s="5"/>
      <c r="O91" s="11"/>
      <c r="P91" s="11"/>
      <c r="Q91" s="11"/>
      <c r="R91" s="11"/>
      <c r="S91" s="11"/>
      <c r="T91" s="19"/>
      <c r="U91" s="5"/>
      <c r="V91" s="5"/>
      <c r="W91" s="19"/>
      <c r="X91" s="19"/>
      <c r="Y91" s="19"/>
      <c r="Z91" s="19"/>
      <c r="AA91" s="19"/>
      <c r="AB91" s="11"/>
      <c r="AC91" s="19"/>
      <c r="AD91" s="19"/>
      <c r="AE91" s="19"/>
      <c r="AF91" s="19"/>
      <c r="AG91" s="19"/>
      <c r="AH91" s="19"/>
      <c r="AK91" s="16"/>
      <c r="AL91" s="20"/>
      <c r="AM91" s="19"/>
      <c r="AN91" s="19"/>
    </row>
    <row r="92" spans="4:40" hidden="1">
      <c r="D92" s="5"/>
      <c r="E92" s="11"/>
      <c r="F92" s="11"/>
      <c r="H92" s="11"/>
      <c r="I92" s="11"/>
      <c r="J92" s="19"/>
      <c r="K92" s="19"/>
      <c r="M92" s="5"/>
      <c r="N92" s="5"/>
      <c r="O92" s="11"/>
      <c r="P92" s="11"/>
      <c r="Q92" s="11"/>
      <c r="R92" s="11"/>
      <c r="S92" s="11"/>
      <c r="T92" s="19"/>
      <c r="U92" s="5"/>
      <c r="V92" s="5"/>
      <c r="W92" s="19"/>
      <c r="X92" s="19"/>
      <c r="Y92" s="19"/>
      <c r="Z92" s="19"/>
      <c r="AA92" s="19"/>
      <c r="AB92" s="11"/>
      <c r="AC92" s="19"/>
      <c r="AD92" s="19"/>
      <c r="AE92" s="19"/>
      <c r="AF92" s="19"/>
      <c r="AG92" s="19"/>
      <c r="AH92" s="19"/>
      <c r="AK92" s="16"/>
      <c r="AL92" s="20"/>
      <c r="AM92" s="19"/>
      <c r="AN92" s="19"/>
    </row>
    <row r="93" spans="4:40" hidden="1">
      <c r="D93" s="5"/>
      <c r="E93" s="11"/>
      <c r="F93" s="11"/>
      <c r="H93" s="11"/>
      <c r="I93" s="11"/>
      <c r="J93" s="19"/>
      <c r="K93" s="19"/>
      <c r="M93" s="5"/>
      <c r="N93" s="5"/>
      <c r="O93" s="11"/>
      <c r="P93" s="11"/>
      <c r="Q93" s="11"/>
      <c r="R93" s="11"/>
      <c r="S93" s="11"/>
      <c r="T93" s="19"/>
      <c r="U93" s="5"/>
      <c r="V93" s="5"/>
      <c r="W93" s="19"/>
      <c r="X93" s="19"/>
      <c r="Y93" s="19"/>
      <c r="Z93" s="19"/>
      <c r="AA93" s="19"/>
      <c r="AB93" s="11"/>
      <c r="AC93" s="19"/>
      <c r="AD93" s="19"/>
      <c r="AE93" s="19"/>
      <c r="AF93" s="19"/>
      <c r="AG93" s="19"/>
      <c r="AH93" s="19"/>
      <c r="AK93" s="16"/>
      <c r="AL93" s="20"/>
      <c r="AM93" s="19"/>
      <c r="AN93" s="19"/>
    </row>
    <row r="94" spans="4:40" hidden="1">
      <c r="D94" s="5"/>
      <c r="E94" s="11"/>
      <c r="F94" s="11"/>
      <c r="H94" s="11"/>
      <c r="I94" s="11"/>
      <c r="J94" s="19"/>
      <c r="K94" s="19"/>
      <c r="M94" s="5"/>
      <c r="N94" s="5"/>
      <c r="O94" s="11"/>
      <c r="P94" s="11"/>
      <c r="Q94" s="11"/>
      <c r="R94" s="11"/>
      <c r="S94" s="11"/>
      <c r="T94" s="19"/>
      <c r="U94" s="5"/>
      <c r="V94" s="5"/>
      <c r="W94" s="19"/>
      <c r="X94" s="19"/>
      <c r="Y94" s="19"/>
      <c r="Z94" s="19"/>
      <c r="AA94" s="19"/>
      <c r="AB94" s="11"/>
      <c r="AC94" s="19"/>
      <c r="AD94" s="19"/>
      <c r="AE94" s="19"/>
      <c r="AF94" s="19"/>
      <c r="AG94" s="19"/>
      <c r="AH94" s="19"/>
      <c r="AK94" s="16"/>
      <c r="AL94" s="20"/>
      <c r="AM94" s="19"/>
      <c r="AN94" s="19"/>
    </row>
    <row r="95" spans="4:40" hidden="1">
      <c r="D95" s="5"/>
      <c r="E95" s="11"/>
      <c r="F95" s="11"/>
      <c r="H95" s="11"/>
      <c r="I95" s="11"/>
      <c r="J95" s="19"/>
      <c r="K95" s="19"/>
      <c r="M95" s="5"/>
      <c r="N95" s="5"/>
      <c r="O95" s="11"/>
      <c r="P95" s="11"/>
      <c r="Q95" s="11"/>
      <c r="R95" s="11"/>
      <c r="S95" s="11"/>
      <c r="T95" s="19"/>
      <c r="U95" s="5"/>
      <c r="V95" s="5"/>
      <c r="W95" s="19"/>
      <c r="X95" s="19"/>
      <c r="Y95" s="19"/>
      <c r="Z95" s="19"/>
      <c r="AA95" s="19"/>
      <c r="AB95" s="11"/>
      <c r="AC95" s="19"/>
      <c r="AD95" s="19"/>
      <c r="AE95" s="19"/>
      <c r="AF95" s="19"/>
      <c r="AG95" s="19"/>
      <c r="AH95" s="19"/>
      <c r="AK95" s="16"/>
      <c r="AL95" s="20"/>
      <c r="AM95" s="19"/>
      <c r="AN95" s="19"/>
    </row>
    <row r="96" spans="4:40" hidden="1">
      <c r="D96" s="5"/>
      <c r="E96" s="11"/>
      <c r="F96" s="11"/>
      <c r="H96" s="11"/>
      <c r="I96" s="11"/>
      <c r="J96" s="19"/>
      <c r="K96" s="19"/>
      <c r="M96" s="5"/>
      <c r="N96" s="5"/>
      <c r="O96" s="11"/>
      <c r="P96" s="11"/>
      <c r="Q96" s="11"/>
      <c r="R96" s="11"/>
      <c r="S96" s="11"/>
      <c r="T96" s="19"/>
      <c r="U96" s="5"/>
      <c r="V96" s="5"/>
      <c r="W96" s="19"/>
      <c r="X96" s="19"/>
      <c r="Y96" s="19"/>
      <c r="Z96" s="19"/>
      <c r="AA96" s="19"/>
      <c r="AB96" s="11"/>
      <c r="AC96" s="19"/>
      <c r="AD96" s="19"/>
      <c r="AE96" s="19"/>
      <c r="AF96" s="19"/>
      <c r="AG96" s="19"/>
      <c r="AH96" s="19"/>
      <c r="AK96" s="16"/>
      <c r="AL96" s="20"/>
      <c r="AM96" s="19"/>
      <c r="AN96" s="19"/>
    </row>
    <row r="97" spans="4:40" hidden="1">
      <c r="D97" s="5"/>
      <c r="E97" s="11"/>
      <c r="F97" s="11"/>
      <c r="H97" s="11"/>
      <c r="I97" s="11"/>
      <c r="J97" s="19"/>
      <c r="K97" s="19"/>
      <c r="M97" s="5"/>
      <c r="N97" s="5"/>
      <c r="O97" s="11"/>
      <c r="P97" s="11"/>
      <c r="Q97" s="11"/>
      <c r="R97" s="11"/>
      <c r="S97" s="11"/>
      <c r="T97" s="19"/>
      <c r="U97" s="5"/>
      <c r="V97" s="5"/>
      <c r="W97" s="19"/>
      <c r="X97" s="19"/>
      <c r="Y97" s="19"/>
      <c r="Z97" s="19"/>
      <c r="AA97" s="19"/>
      <c r="AB97" s="11"/>
      <c r="AC97" s="19"/>
      <c r="AD97" s="19"/>
      <c r="AE97" s="19"/>
      <c r="AF97" s="19"/>
      <c r="AG97" s="19"/>
      <c r="AH97" s="19"/>
      <c r="AK97" s="16"/>
      <c r="AL97" s="20"/>
      <c r="AM97" s="19"/>
      <c r="AN97" s="19"/>
    </row>
    <row r="98" spans="4:40" hidden="1">
      <c r="D98" s="5"/>
      <c r="E98" s="11"/>
      <c r="F98" s="11"/>
      <c r="H98" s="11"/>
      <c r="I98" s="11"/>
      <c r="J98" s="19"/>
      <c r="K98" s="19"/>
      <c r="M98" s="5"/>
      <c r="N98" s="5"/>
      <c r="O98" s="11"/>
      <c r="P98" s="11"/>
      <c r="Q98" s="11"/>
      <c r="R98" s="11"/>
      <c r="S98" s="11"/>
      <c r="T98" s="19"/>
      <c r="U98" s="5"/>
      <c r="V98" s="5"/>
      <c r="W98" s="19"/>
      <c r="X98" s="19"/>
      <c r="Y98" s="19"/>
      <c r="Z98" s="19"/>
      <c r="AA98" s="19"/>
      <c r="AB98" s="11"/>
      <c r="AC98" s="19"/>
      <c r="AD98" s="19"/>
      <c r="AE98" s="19"/>
      <c r="AF98" s="19"/>
      <c r="AG98" s="19"/>
      <c r="AH98" s="19"/>
      <c r="AK98" s="16"/>
      <c r="AL98" s="20"/>
      <c r="AM98" s="19"/>
      <c r="AN98" s="19"/>
    </row>
    <row r="99" spans="4:40" hidden="1">
      <c r="D99" s="5"/>
      <c r="E99" s="11"/>
      <c r="F99" s="11"/>
      <c r="H99" s="11"/>
      <c r="I99" s="11"/>
      <c r="J99" s="19"/>
      <c r="K99" s="19"/>
      <c r="M99" s="5"/>
      <c r="N99" s="5"/>
      <c r="O99" s="11"/>
      <c r="P99" s="11"/>
      <c r="Q99" s="11"/>
      <c r="R99" s="11"/>
      <c r="S99" s="11"/>
      <c r="T99" s="19"/>
      <c r="U99" s="5"/>
      <c r="V99" s="5"/>
      <c r="W99" s="19"/>
      <c r="X99" s="19"/>
      <c r="Y99" s="19"/>
      <c r="Z99" s="19"/>
      <c r="AA99" s="19"/>
      <c r="AB99" s="11"/>
      <c r="AC99" s="19"/>
      <c r="AD99" s="19"/>
      <c r="AE99" s="19"/>
      <c r="AF99" s="19"/>
      <c r="AG99" s="19"/>
      <c r="AH99" s="19"/>
      <c r="AK99" s="16"/>
      <c r="AL99" s="20"/>
      <c r="AM99" s="19"/>
      <c r="AN99" s="19"/>
    </row>
    <row r="100" spans="4:40" hidden="1">
      <c r="D100" s="5"/>
      <c r="E100" s="11"/>
      <c r="F100" s="11"/>
      <c r="H100" s="11"/>
      <c r="I100" s="11"/>
      <c r="J100" s="19"/>
      <c r="K100" s="19"/>
      <c r="M100" s="5"/>
      <c r="N100" s="5"/>
      <c r="O100" s="11"/>
      <c r="P100" s="11"/>
      <c r="Q100" s="11"/>
      <c r="R100" s="11"/>
      <c r="S100" s="11"/>
      <c r="T100" s="19"/>
      <c r="U100" s="5"/>
      <c r="V100" s="5"/>
      <c r="W100" s="19"/>
      <c r="X100" s="19"/>
      <c r="Y100" s="19"/>
      <c r="Z100" s="19"/>
      <c r="AA100" s="19"/>
      <c r="AB100" s="11"/>
      <c r="AC100" s="19"/>
      <c r="AD100" s="19"/>
      <c r="AE100" s="19"/>
      <c r="AF100" s="19"/>
      <c r="AG100" s="19"/>
      <c r="AH100" s="19"/>
      <c r="AK100" s="16"/>
      <c r="AL100" s="20"/>
      <c r="AM100" s="19"/>
      <c r="AN100" s="19"/>
    </row>
    <row r="101" spans="4:40" hidden="1">
      <c r="D101" s="5"/>
      <c r="E101" s="11"/>
      <c r="F101" s="11"/>
      <c r="H101" s="11"/>
      <c r="I101" s="11"/>
      <c r="J101" s="19"/>
      <c r="K101" s="19"/>
      <c r="M101" s="5"/>
      <c r="N101" s="5"/>
      <c r="O101" s="11"/>
      <c r="P101" s="11"/>
      <c r="Q101" s="11"/>
      <c r="R101" s="11"/>
      <c r="S101" s="11"/>
      <c r="T101" s="19"/>
      <c r="U101" s="5"/>
      <c r="V101" s="5"/>
      <c r="W101" s="19"/>
      <c r="X101" s="19"/>
      <c r="Y101" s="19"/>
      <c r="Z101" s="19"/>
      <c r="AA101" s="19"/>
      <c r="AB101" s="11"/>
      <c r="AC101" s="19"/>
      <c r="AD101" s="19"/>
      <c r="AE101" s="19"/>
      <c r="AF101" s="19"/>
      <c r="AG101" s="19"/>
      <c r="AH101" s="19"/>
      <c r="AK101" s="16"/>
      <c r="AL101" s="20"/>
      <c r="AM101" s="19"/>
      <c r="AN101" s="19"/>
    </row>
    <row r="102" spans="4:40" hidden="1">
      <c r="D102" s="5"/>
      <c r="E102" s="11"/>
      <c r="F102" s="11"/>
      <c r="H102" s="11"/>
      <c r="I102" s="11"/>
      <c r="J102" s="19"/>
      <c r="K102" s="19"/>
      <c r="M102" s="5"/>
      <c r="N102" s="5"/>
      <c r="O102" s="11"/>
      <c r="P102" s="11"/>
      <c r="Q102" s="11"/>
      <c r="R102" s="11"/>
      <c r="S102" s="11"/>
      <c r="T102" s="19"/>
      <c r="U102" s="5"/>
      <c r="V102" s="5"/>
      <c r="W102" s="19"/>
      <c r="X102" s="19"/>
      <c r="Y102" s="19"/>
      <c r="Z102" s="19"/>
      <c r="AA102" s="19"/>
      <c r="AB102" s="11"/>
      <c r="AC102" s="19"/>
      <c r="AD102" s="19"/>
      <c r="AE102" s="19"/>
      <c r="AF102" s="19"/>
      <c r="AG102" s="19"/>
      <c r="AH102" s="19"/>
      <c r="AK102" s="16"/>
      <c r="AL102" s="20"/>
      <c r="AM102" s="19"/>
      <c r="AN102" s="19"/>
    </row>
    <row r="103" spans="4:40" hidden="1">
      <c r="D103" s="5"/>
      <c r="E103" s="11"/>
      <c r="F103" s="11"/>
      <c r="H103" s="11"/>
      <c r="I103" s="11"/>
      <c r="J103" s="19"/>
      <c r="K103" s="19"/>
      <c r="M103" s="5"/>
      <c r="N103" s="5"/>
      <c r="O103" s="11"/>
      <c r="P103" s="11"/>
      <c r="Q103" s="11"/>
      <c r="R103" s="11"/>
      <c r="S103" s="11"/>
      <c r="T103" s="19"/>
      <c r="U103" s="5"/>
      <c r="V103" s="5"/>
      <c r="W103" s="19"/>
      <c r="X103" s="19"/>
      <c r="Y103" s="19"/>
      <c r="Z103" s="19"/>
      <c r="AA103" s="19"/>
      <c r="AB103" s="11"/>
      <c r="AC103" s="19"/>
      <c r="AD103" s="19"/>
      <c r="AE103" s="19"/>
      <c r="AF103" s="19"/>
      <c r="AG103" s="19"/>
      <c r="AH103" s="19"/>
      <c r="AK103" s="16"/>
      <c r="AL103" s="20"/>
      <c r="AM103" s="19"/>
      <c r="AN103" s="19"/>
    </row>
    <row r="104" spans="4:40" hidden="1">
      <c r="D104" s="5"/>
      <c r="E104" s="11"/>
      <c r="F104" s="11"/>
      <c r="H104" s="11"/>
      <c r="I104" s="11"/>
      <c r="J104" s="19"/>
      <c r="K104" s="19"/>
      <c r="M104" s="5"/>
      <c r="N104" s="5"/>
      <c r="O104" s="11"/>
      <c r="P104" s="11"/>
      <c r="Q104" s="11"/>
      <c r="R104" s="11"/>
      <c r="S104" s="11"/>
      <c r="T104" s="19"/>
      <c r="U104" s="5"/>
      <c r="V104" s="5"/>
      <c r="W104" s="19"/>
      <c r="X104" s="19"/>
      <c r="Y104" s="19"/>
      <c r="Z104" s="19"/>
      <c r="AA104" s="19"/>
      <c r="AB104" s="11"/>
      <c r="AC104" s="19"/>
      <c r="AD104" s="19"/>
      <c r="AE104" s="19"/>
      <c r="AF104" s="19"/>
      <c r="AG104" s="19"/>
      <c r="AH104" s="19"/>
      <c r="AK104" s="16"/>
      <c r="AL104" s="20"/>
      <c r="AM104" s="19"/>
      <c r="AN104" s="19"/>
    </row>
    <row r="105" spans="4:40" hidden="1">
      <c r="D105" s="5"/>
      <c r="E105" s="11"/>
      <c r="F105" s="11"/>
      <c r="H105" s="11"/>
      <c r="I105" s="11"/>
      <c r="J105" s="19"/>
      <c r="K105" s="19"/>
      <c r="M105" s="5"/>
      <c r="N105" s="5"/>
      <c r="O105" s="11"/>
      <c r="P105" s="11"/>
      <c r="Q105" s="11"/>
      <c r="R105" s="11"/>
      <c r="S105" s="11"/>
      <c r="T105" s="19"/>
      <c r="U105" s="5"/>
      <c r="V105" s="5"/>
      <c r="W105" s="19"/>
      <c r="X105" s="19"/>
      <c r="Y105" s="19"/>
      <c r="Z105" s="19"/>
      <c r="AA105" s="19"/>
      <c r="AB105" s="11"/>
      <c r="AC105" s="19"/>
      <c r="AD105" s="19"/>
      <c r="AE105" s="19"/>
      <c r="AF105" s="19"/>
      <c r="AG105" s="19"/>
      <c r="AH105" s="19"/>
      <c r="AK105" s="16"/>
      <c r="AL105" s="20"/>
      <c r="AM105" s="19"/>
      <c r="AN105" s="19"/>
    </row>
    <row r="106" spans="4:40" hidden="1">
      <c r="D106" s="5"/>
      <c r="E106" s="11"/>
      <c r="F106" s="11"/>
      <c r="H106" s="11"/>
      <c r="I106" s="11"/>
      <c r="J106" s="19"/>
      <c r="K106" s="19"/>
      <c r="M106" s="5"/>
      <c r="N106" s="5"/>
      <c r="O106" s="11"/>
      <c r="P106" s="11"/>
      <c r="Q106" s="11"/>
      <c r="R106" s="11"/>
      <c r="S106" s="11"/>
      <c r="T106" s="19"/>
      <c r="U106" s="5"/>
      <c r="V106" s="5"/>
      <c r="W106" s="19"/>
      <c r="X106" s="19"/>
      <c r="Y106" s="19"/>
      <c r="Z106" s="19"/>
      <c r="AA106" s="19"/>
      <c r="AB106" s="11"/>
      <c r="AC106" s="19"/>
      <c r="AD106" s="19"/>
      <c r="AE106" s="19"/>
      <c r="AF106" s="19"/>
      <c r="AG106" s="19"/>
      <c r="AH106" s="19"/>
      <c r="AK106" s="16"/>
      <c r="AL106" s="20"/>
      <c r="AM106" s="19"/>
      <c r="AN106" s="19"/>
    </row>
    <row r="107" spans="4:40" hidden="1">
      <c r="D107" s="5"/>
      <c r="E107" s="11"/>
      <c r="F107" s="11"/>
      <c r="H107" s="11"/>
      <c r="I107" s="11"/>
      <c r="J107" s="19"/>
      <c r="K107" s="19"/>
      <c r="M107" s="5"/>
      <c r="N107" s="5"/>
      <c r="O107" s="11"/>
      <c r="P107" s="11"/>
      <c r="Q107" s="11"/>
      <c r="R107" s="11"/>
      <c r="S107" s="11"/>
      <c r="T107" s="19"/>
      <c r="U107" s="5"/>
      <c r="V107" s="5"/>
      <c r="W107" s="19"/>
      <c r="X107" s="19"/>
      <c r="Y107" s="19"/>
      <c r="Z107" s="19"/>
      <c r="AA107" s="19"/>
      <c r="AB107" s="11"/>
      <c r="AC107" s="19"/>
      <c r="AD107" s="19"/>
      <c r="AE107" s="19"/>
      <c r="AF107" s="19"/>
      <c r="AG107" s="19"/>
      <c r="AH107" s="19"/>
      <c r="AK107" s="16"/>
      <c r="AL107" s="20"/>
      <c r="AM107" s="19"/>
      <c r="AN107" s="19"/>
    </row>
    <row r="108" spans="4:40" hidden="1">
      <c r="D108" s="5"/>
      <c r="E108" s="11"/>
      <c r="F108" s="11"/>
      <c r="H108" s="11"/>
      <c r="I108" s="11"/>
      <c r="J108" s="19"/>
      <c r="K108" s="19"/>
      <c r="M108" s="5"/>
      <c r="N108" s="5"/>
      <c r="O108" s="11"/>
      <c r="P108" s="11"/>
      <c r="Q108" s="11"/>
      <c r="R108" s="11"/>
      <c r="S108" s="11"/>
      <c r="T108" s="19"/>
      <c r="U108" s="5"/>
      <c r="V108" s="5"/>
      <c r="W108" s="19"/>
      <c r="X108" s="19"/>
      <c r="Y108" s="19"/>
      <c r="Z108" s="19"/>
      <c r="AA108" s="19"/>
      <c r="AB108" s="11"/>
      <c r="AC108" s="19"/>
      <c r="AD108" s="19"/>
      <c r="AE108" s="19"/>
      <c r="AF108" s="19"/>
      <c r="AG108" s="19"/>
      <c r="AH108" s="19"/>
      <c r="AK108" s="16"/>
      <c r="AL108" s="20"/>
      <c r="AM108" s="19"/>
      <c r="AN108" s="19"/>
    </row>
    <row r="109" spans="4:40" hidden="1">
      <c r="D109" s="5"/>
      <c r="E109" s="11"/>
      <c r="F109" s="11"/>
      <c r="H109" s="11"/>
      <c r="I109" s="11"/>
      <c r="J109" s="19"/>
      <c r="K109" s="19"/>
      <c r="M109" s="5"/>
      <c r="N109" s="5"/>
      <c r="O109" s="11"/>
      <c r="P109" s="11"/>
      <c r="Q109" s="11"/>
      <c r="R109" s="11"/>
      <c r="S109" s="11"/>
      <c r="T109" s="19"/>
      <c r="U109" s="5"/>
      <c r="V109" s="5"/>
      <c r="W109" s="19"/>
      <c r="X109" s="19"/>
      <c r="Y109" s="19"/>
      <c r="Z109" s="19"/>
      <c r="AA109" s="19"/>
      <c r="AB109" s="11"/>
      <c r="AC109" s="19"/>
      <c r="AD109" s="19"/>
      <c r="AE109" s="19"/>
      <c r="AF109" s="19"/>
      <c r="AG109" s="19"/>
      <c r="AH109" s="19"/>
      <c r="AK109" s="16"/>
      <c r="AL109" s="20"/>
      <c r="AM109" s="19"/>
      <c r="AN109" s="19"/>
    </row>
    <row r="110" spans="4:40" hidden="1">
      <c r="D110" s="5"/>
      <c r="E110" s="11"/>
      <c r="F110" s="11"/>
      <c r="H110" s="11"/>
      <c r="I110" s="11"/>
      <c r="J110" s="19"/>
      <c r="K110" s="19"/>
      <c r="M110" s="5"/>
      <c r="N110" s="5"/>
      <c r="O110" s="11"/>
      <c r="P110" s="11"/>
      <c r="Q110" s="11"/>
      <c r="R110" s="11"/>
      <c r="S110" s="11"/>
      <c r="T110" s="19"/>
      <c r="U110" s="5"/>
      <c r="V110" s="5"/>
      <c r="W110" s="19"/>
      <c r="X110" s="19"/>
      <c r="Y110" s="19"/>
      <c r="Z110" s="19"/>
      <c r="AA110" s="19"/>
      <c r="AB110" s="11"/>
      <c r="AC110" s="19"/>
      <c r="AD110" s="19"/>
      <c r="AE110" s="19"/>
      <c r="AF110" s="19"/>
      <c r="AG110" s="19"/>
      <c r="AH110" s="19"/>
      <c r="AK110" s="16"/>
      <c r="AL110" s="20"/>
      <c r="AM110" s="19"/>
      <c r="AN110" s="19"/>
    </row>
    <row r="111" spans="4:40" hidden="1">
      <c r="D111" s="5"/>
      <c r="E111" s="11"/>
      <c r="F111" s="11"/>
      <c r="H111" s="11"/>
      <c r="I111" s="11"/>
      <c r="J111" s="19"/>
      <c r="K111" s="19"/>
      <c r="M111" s="5"/>
      <c r="N111" s="5"/>
      <c r="O111" s="11"/>
      <c r="P111" s="11"/>
      <c r="Q111" s="11"/>
      <c r="R111" s="11"/>
      <c r="S111" s="11"/>
      <c r="T111" s="19"/>
      <c r="U111" s="5"/>
      <c r="V111" s="5"/>
      <c r="W111" s="19"/>
      <c r="X111" s="19"/>
      <c r="Y111" s="19"/>
      <c r="Z111" s="19"/>
      <c r="AA111" s="19"/>
      <c r="AB111" s="11"/>
      <c r="AC111" s="19"/>
      <c r="AD111" s="19"/>
      <c r="AE111" s="19"/>
      <c r="AF111" s="19"/>
      <c r="AG111" s="19"/>
      <c r="AH111" s="19"/>
      <c r="AK111" s="16"/>
      <c r="AL111" s="20"/>
      <c r="AM111" s="19"/>
      <c r="AN111" s="19"/>
    </row>
    <row r="112" spans="4:40" hidden="1">
      <c r="D112" s="5"/>
      <c r="E112" s="11"/>
      <c r="F112" s="11"/>
      <c r="H112" s="11"/>
      <c r="I112" s="11"/>
      <c r="J112" s="19"/>
      <c r="K112" s="19"/>
      <c r="M112" s="5"/>
      <c r="N112" s="5"/>
      <c r="O112" s="11"/>
      <c r="P112" s="11"/>
      <c r="Q112" s="11"/>
      <c r="R112" s="11"/>
      <c r="S112" s="11"/>
      <c r="T112" s="19"/>
      <c r="U112" s="5"/>
      <c r="V112" s="5"/>
      <c r="W112" s="19"/>
      <c r="X112" s="19"/>
      <c r="Y112" s="19"/>
      <c r="Z112" s="19"/>
      <c r="AA112" s="19"/>
      <c r="AB112" s="11"/>
      <c r="AC112" s="19"/>
      <c r="AD112" s="19"/>
      <c r="AE112" s="19"/>
      <c r="AF112" s="19"/>
      <c r="AG112" s="19"/>
      <c r="AH112" s="19"/>
      <c r="AK112" s="16"/>
      <c r="AL112" s="20"/>
      <c r="AM112" s="19"/>
      <c r="AN112" s="19"/>
    </row>
    <row r="113" spans="4:40" hidden="1">
      <c r="D113" s="5"/>
      <c r="E113" s="11"/>
      <c r="F113" s="11"/>
      <c r="H113" s="11"/>
      <c r="I113" s="11"/>
      <c r="J113" s="19"/>
      <c r="K113" s="19"/>
      <c r="M113" s="5"/>
      <c r="N113" s="5"/>
      <c r="O113" s="11"/>
      <c r="P113" s="11"/>
      <c r="Q113" s="11"/>
      <c r="R113" s="11"/>
      <c r="S113" s="11"/>
      <c r="T113" s="19"/>
      <c r="U113" s="5"/>
      <c r="V113" s="5"/>
      <c r="W113" s="19"/>
      <c r="X113" s="19"/>
      <c r="Y113" s="19"/>
      <c r="Z113" s="19"/>
      <c r="AA113" s="19"/>
      <c r="AB113" s="11"/>
      <c r="AC113" s="19"/>
      <c r="AD113" s="19"/>
      <c r="AE113" s="19"/>
      <c r="AF113" s="19"/>
      <c r="AG113" s="19"/>
      <c r="AH113" s="19"/>
      <c r="AK113" s="16"/>
      <c r="AL113" s="20"/>
      <c r="AM113" s="19"/>
      <c r="AN113" s="19"/>
    </row>
    <row r="114" spans="4:40" hidden="1">
      <c r="D114" s="5"/>
      <c r="E114" s="11"/>
      <c r="F114" s="11"/>
      <c r="H114" s="11"/>
      <c r="I114" s="11"/>
      <c r="J114" s="19"/>
      <c r="K114" s="19"/>
      <c r="M114" s="5"/>
      <c r="N114" s="5"/>
      <c r="O114" s="11"/>
      <c r="P114" s="11"/>
      <c r="Q114" s="11"/>
      <c r="R114" s="11"/>
      <c r="S114" s="11"/>
      <c r="T114" s="19"/>
      <c r="U114" s="5"/>
      <c r="V114" s="5"/>
      <c r="W114" s="19"/>
      <c r="X114" s="19"/>
      <c r="Y114" s="19"/>
      <c r="Z114" s="19"/>
      <c r="AA114" s="19"/>
      <c r="AB114" s="11"/>
      <c r="AC114" s="19"/>
      <c r="AD114" s="19"/>
      <c r="AE114" s="19"/>
      <c r="AF114" s="19"/>
      <c r="AG114" s="19"/>
      <c r="AH114" s="19"/>
      <c r="AK114" s="16"/>
      <c r="AL114" s="20"/>
      <c r="AM114" s="19"/>
      <c r="AN114" s="19"/>
    </row>
    <row r="115" spans="4:40" hidden="1">
      <c r="D115" s="5"/>
      <c r="E115" s="11"/>
      <c r="F115" s="11"/>
      <c r="H115" s="11"/>
      <c r="I115" s="11"/>
      <c r="J115" s="19"/>
      <c r="K115" s="19"/>
      <c r="M115" s="5"/>
      <c r="N115" s="5"/>
      <c r="O115" s="11"/>
      <c r="P115" s="11"/>
      <c r="Q115" s="11"/>
      <c r="R115" s="11"/>
      <c r="S115" s="11"/>
      <c r="T115" s="19"/>
      <c r="U115" s="5"/>
      <c r="V115" s="5"/>
      <c r="W115" s="19"/>
      <c r="X115" s="19"/>
      <c r="Y115" s="19"/>
      <c r="Z115" s="19"/>
      <c r="AA115" s="19"/>
      <c r="AB115" s="11"/>
      <c r="AC115" s="19"/>
      <c r="AD115" s="19"/>
      <c r="AE115" s="19"/>
      <c r="AF115" s="19"/>
      <c r="AG115" s="19"/>
      <c r="AH115" s="19"/>
      <c r="AK115" s="16"/>
      <c r="AL115" s="20"/>
      <c r="AM115" s="19"/>
      <c r="AN115" s="19"/>
    </row>
    <row r="116" spans="4:40" hidden="1">
      <c r="D116" s="5"/>
      <c r="E116" s="11"/>
      <c r="F116" s="11"/>
      <c r="H116" s="11"/>
      <c r="I116" s="11"/>
      <c r="J116" s="19"/>
      <c r="K116" s="19"/>
      <c r="M116" s="5"/>
      <c r="N116" s="5"/>
      <c r="O116" s="11"/>
      <c r="P116" s="11"/>
      <c r="Q116" s="11"/>
      <c r="R116" s="11"/>
      <c r="S116" s="11"/>
      <c r="T116" s="19"/>
      <c r="U116" s="5"/>
      <c r="V116" s="5"/>
      <c r="W116" s="19"/>
      <c r="X116" s="19"/>
      <c r="Y116" s="19"/>
      <c r="Z116" s="19"/>
      <c r="AA116" s="19"/>
      <c r="AB116" s="11"/>
      <c r="AC116" s="19"/>
      <c r="AD116" s="19"/>
      <c r="AE116" s="19"/>
      <c r="AF116" s="19"/>
      <c r="AG116" s="19"/>
      <c r="AH116" s="19"/>
      <c r="AK116" s="16"/>
      <c r="AL116" s="20"/>
      <c r="AM116" s="19"/>
      <c r="AN116" s="19"/>
    </row>
    <row r="117" spans="4:40" hidden="1">
      <c r="D117" s="5"/>
      <c r="E117" s="11"/>
      <c r="F117" s="11"/>
      <c r="H117" s="11"/>
      <c r="I117" s="11"/>
      <c r="J117" s="19"/>
      <c r="K117" s="19"/>
      <c r="M117" s="5"/>
      <c r="N117" s="5"/>
      <c r="O117" s="11"/>
      <c r="P117" s="11"/>
      <c r="Q117" s="11"/>
      <c r="R117" s="11"/>
      <c r="S117" s="11"/>
      <c r="T117" s="19"/>
      <c r="U117" s="5"/>
      <c r="V117" s="5"/>
      <c r="W117" s="19"/>
      <c r="X117" s="19"/>
      <c r="Y117" s="19"/>
      <c r="Z117" s="19"/>
      <c r="AA117" s="19"/>
      <c r="AB117" s="11"/>
      <c r="AC117" s="19"/>
      <c r="AD117" s="19"/>
      <c r="AE117" s="19"/>
      <c r="AF117" s="19"/>
      <c r="AG117" s="19"/>
      <c r="AH117" s="19"/>
      <c r="AK117" s="16"/>
      <c r="AL117" s="20"/>
      <c r="AM117" s="19"/>
      <c r="AN117" s="19"/>
    </row>
    <row r="118" spans="4:40" hidden="1">
      <c r="D118" s="5"/>
      <c r="E118" s="11"/>
      <c r="F118" s="11"/>
      <c r="H118" s="11"/>
      <c r="I118" s="11"/>
      <c r="J118" s="19"/>
      <c r="K118" s="19"/>
      <c r="M118" s="5"/>
      <c r="N118" s="5"/>
      <c r="O118" s="11"/>
      <c r="P118" s="11"/>
      <c r="Q118" s="11"/>
      <c r="R118" s="11"/>
      <c r="S118" s="11"/>
      <c r="T118" s="19"/>
      <c r="U118" s="5"/>
      <c r="V118" s="5"/>
      <c r="W118" s="19"/>
      <c r="X118" s="19"/>
      <c r="Y118" s="19"/>
      <c r="Z118" s="19"/>
      <c r="AA118" s="19"/>
      <c r="AB118" s="11"/>
      <c r="AC118" s="19"/>
      <c r="AD118" s="19"/>
      <c r="AE118" s="19"/>
      <c r="AF118" s="19"/>
      <c r="AG118" s="19"/>
      <c r="AH118" s="19"/>
      <c r="AK118" s="16"/>
      <c r="AL118" s="20"/>
      <c r="AM118" s="19"/>
      <c r="AN118" s="19"/>
    </row>
    <row r="119" spans="4:40" hidden="1">
      <c r="D119" s="5"/>
      <c r="E119" s="11"/>
      <c r="F119" s="11"/>
      <c r="H119" s="11"/>
      <c r="I119" s="11"/>
      <c r="J119" s="19"/>
      <c r="K119" s="19"/>
      <c r="M119" s="5"/>
      <c r="N119" s="5"/>
      <c r="O119" s="11"/>
      <c r="P119" s="11"/>
      <c r="Q119" s="11"/>
      <c r="R119" s="11"/>
      <c r="S119" s="11"/>
      <c r="T119" s="19"/>
      <c r="U119" s="5"/>
      <c r="V119" s="5"/>
      <c r="W119" s="19"/>
      <c r="X119" s="19"/>
      <c r="Y119" s="19"/>
      <c r="Z119" s="19"/>
      <c r="AA119" s="19"/>
      <c r="AB119" s="11"/>
      <c r="AC119" s="19"/>
      <c r="AD119" s="19"/>
      <c r="AE119" s="19"/>
      <c r="AF119" s="19"/>
      <c r="AG119" s="19"/>
      <c r="AH119" s="19"/>
      <c r="AK119" s="16"/>
      <c r="AL119" s="20"/>
      <c r="AM119" s="19"/>
      <c r="AN119" s="19"/>
    </row>
    <row r="120" spans="4:40" hidden="1">
      <c r="D120" s="5"/>
      <c r="E120" s="11"/>
      <c r="F120" s="11"/>
      <c r="H120" s="11"/>
      <c r="I120" s="11"/>
      <c r="J120" s="19"/>
      <c r="K120" s="19"/>
      <c r="M120" s="5"/>
      <c r="N120" s="5"/>
      <c r="O120" s="11"/>
      <c r="P120" s="11"/>
      <c r="Q120" s="11"/>
      <c r="R120" s="11"/>
      <c r="S120" s="11"/>
      <c r="T120" s="19"/>
      <c r="U120" s="5"/>
      <c r="V120" s="5"/>
      <c r="W120" s="19"/>
      <c r="X120" s="19"/>
      <c r="Y120" s="19"/>
      <c r="Z120" s="19"/>
      <c r="AA120" s="19"/>
      <c r="AB120" s="11"/>
      <c r="AC120" s="19"/>
      <c r="AD120" s="19"/>
      <c r="AE120" s="19"/>
      <c r="AF120" s="19"/>
      <c r="AG120" s="19"/>
      <c r="AH120" s="19"/>
      <c r="AK120" s="16"/>
      <c r="AL120" s="20"/>
      <c r="AM120" s="19"/>
      <c r="AN120" s="19"/>
    </row>
    <row r="121" spans="4:40" hidden="1">
      <c r="D121" s="5"/>
      <c r="E121" s="11"/>
      <c r="F121" s="11"/>
      <c r="H121" s="11"/>
      <c r="I121" s="11"/>
      <c r="J121" s="19"/>
      <c r="K121" s="19"/>
      <c r="M121" s="5"/>
      <c r="N121" s="5"/>
      <c r="O121" s="11"/>
      <c r="P121" s="11"/>
      <c r="Q121" s="11"/>
      <c r="R121" s="11"/>
      <c r="S121" s="11"/>
      <c r="T121" s="19"/>
      <c r="U121" s="5"/>
      <c r="V121" s="5"/>
      <c r="W121" s="19"/>
      <c r="X121" s="19"/>
      <c r="Y121" s="19"/>
      <c r="Z121" s="19"/>
      <c r="AA121" s="19"/>
      <c r="AB121" s="11"/>
      <c r="AC121" s="19"/>
      <c r="AD121" s="19"/>
      <c r="AE121" s="19"/>
      <c r="AF121" s="19"/>
      <c r="AG121" s="19"/>
      <c r="AH121" s="19"/>
      <c r="AK121" s="16"/>
      <c r="AL121" s="20"/>
      <c r="AM121" s="19"/>
      <c r="AN121" s="19"/>
    </row>
    <row r="122" spans="4:40" hidden="1">
      <c r="D122" s="5"/>
      <c r="E122" s="11"/>
      <c r="F122" s="11"/>
      <c r="H122" s="11"/>
      <c r="I122" s="11"/>
      <c r="J122" s="19"/>
      <c r="K122" s="19"/>
      <c r="M122" s="5"/>
      <c r="N122" s="5"/>
      <c r="O122" s="11"/>
      <c r="P122" s="11"/>
      <c r="Q122" s="11"/>
      <c r="R122" s="11"/>
      <c r="S122" s="11"/>
      <c r="T122" s="19"/>
      <c r="U122" s="5"/>
      <c r="V122" s="5"/>
      <c r="W122" s="19"/>
      <c r="X122" s="19"/>
      <c r="Y122" s="19"/>
      <c r="Z122" s="19"/>
      <c r="AA122" s="19"/>
      <c r="AB122" s="11"/>
      <c r="AC122" s="19"/>
      <c r="AD122" s="19"/>
      <c r="AE122" s="19"/>
      <c r="AF122" s="19"/>
      <c r="AG122" s="19"/>
      <c r="AH122" s="19"/>
      <c r="AK122" s="16"/>
      <c r="AL122" s="20"/>
      <c r="AM122" s="19"/>
      <c r="AN122" s="19"/>
    </row>
    <row r="123" spans="4:40" hidden="1">
      <c r="D123" s="5"/>
      <c r="E123" s="11"/>
      <c r="F123" s="11"/>
      <c r="H123" s="11"/>
      <c r="I123" s="11"/>
      <c r="J123" s="19"/>
      <c r="K123" s="19"/>
      <c r="M123" s="5"/>
      <c r="N123" s="5"/>
      <c r="O123" s="11"/>
      <c r="P123" s="11"/>
      <c r="Q123" s="11"/>
      <c r="R123" s="11"/>
      <c r="S123" s="11"/>
      <c r="T123" s="19"/>
      <c r="U123" s="5"/>
      <c r="V123" s="5"/>
      <c r="W123" s="19"/>
      <c r="X123" s="19"/>
      <c r="Y123" s="19"/>
      <c r="Z123" s="19"/>
      <c r="AA123" s="19"/>
      <c r="AB123" s="11"/>
      <c r="AC123" s="19"/>
      <c r="AD123" s="19"/>
      <c r="AE123" s="19"/>
      <c r="AF123" s="19"/>
      <c r="AG123" s="19"/>
      <c r="AH123" s="19"/>
      <c r="AK123" s="16"/>
      <c r="AL123" s="20"/>
      <c r="AM123" s="19"/>
      <c r="AN123" s="19"/>
    </row>
    <row r="124" spans="4:40" hidden="1">
      <c r="D124" s="5"/>
      <c r="E124" s="11"/>
      <c r="F124" s="11"/>
      <c r="H124" s="11"/>
      <c r="I124" s="11"/>
      <c r="J124" s="19"/>
      <c r="K124" s="19"/>
      <c r="M124" s="5"/>
      <c r="N124" s="5"/>
      <c r="O124" s="11"/>
      <c r="P124" s="11"/>
      <c r="Q124" s="11"/>
      <c r="R124" s="11"/>
      <c r="S124" s="11"/>
      <c r="T124" s="19"/>
      <c r="U124" s="5"/>
      <c r="V124" s="5"/>
      <c r="W124" s="19"/>
      <c r="X124" s="19"/>
      <c r="Y124" s="19"/>
      <c r="Z124" s="19"/>
      <c r="AA124" s="19"/>
      <c r="AB124" s="11"/>
      <c r="AC124" s="19"/>
      <c r="AD124" s="19"/>
      <c r="AE124" s="19"/>
      <c r="AF124" s="19"/>
      <c r="AG124" s="19"/>
      <c r="AH124" s="19"/>
      <c r="AK124" s="16"/>
      <c r="AL124" s="20"/>
      <c r="AM124" s="19"/>
      <c r="AN124" s="19"/>
    </row>
    <row r="125" spans="4:40" hidden="1">
      <c r="D125" s="5"/>
      <c r="E125" s="11"/>
      <c r="F125" s="11"/>
      <c r="H125" s="11"/>
      <c r="I125" s="11"/>
      <c r="J125" s="19"/>
      <c r="K125" s="19"/>
      <c r="M125" s="5"/>
      <c r="N125" s="5"/>
      <c r="O125" s="11"/>
      <c r="P125" s="11"/>
      <c r="Q125" s="11"/>
      <c r="R125" s="11"/>
      <c r="S125" s="11"/>
      <c r="T125" s="19"/>
      <c r="U125" s="5"/>
      <c r="V125" s="5"/>
      <c r="W125" s="19"/>
      <c r="X125" s="19"/>
      <c r="Y125" s="19"/>
      <c r="Z125" s="19"/>
      <c r="AA125" s="19"/>
      <c r="AB125" s="11"/>
      <c r="AC125" s="19"/>
      <c r="AD125" s="19"/>
      <c r="AE125" s="19"/>
      <c r="AF125" s="19"/>
      <c r="AG125" s="19"/>
      <c r="AH125" s="19"/>
      <c r="AK125" s="16"/>
      <c r="AL125" s="20"/>
      <c r="AM125" s="19"/>
      <c r="AN125" s="19"/>
    </row>
    <row r="126" spans="4:40" hidden="1">
      <c r="D126" s="5"/>
      <c r="E126" s="11"/>
      <c r="F126" s="11"/>
      <c r="H126" s="11"/>
      <c r="I126" s="11"/>
      <c r="J126" s="19"/>
      <c r="K126" s="19"/>
      <c r="M126" s="5"/>
      <c r="N126" s="5"/>
      <c r="O126" s="11"/>
      <c r="P126" s="11"/>
      <c r="Q126" s="11"/>
      <c r="R126" s="11"/>
      <c r="S126" s="11"/>
      <c r="T126" s="19"/>
      <c r="U126" s="5"/>
      <c r="V126" s="5"/>
      <c r="W126" s="19"/>
      <c r="X126" s="19"/>
      <c r="Y126" s="19"/>
      <c r="Z126" s="19"/>
      <c r="AA126" s="19"/>
      <c r="AB126" s="11"/>
      <c r="AC126" s="19"/>
      <c r="AD126" s="19"/>
      <c r="AE126" s="19"/>
      <c r="AF126" s="19"/>
      <c r="AG126" s="19"/>
      <c r="AH126" s="19"/>
      <c r="AK126" s="16"/>
      <c r="AL126" s="20"/>
      <c r="AM126" s="19"/>
      <c r="AN126" s="19"/>
    </row>
    <row r="127" spans="4:40" hidden="1">
      <c r="D127" s="5"/>
      <c r="E127" s="11"/>
      <c r="F127" s="11"/>
      <c r="H127" s="11"/>
      <c r="I127" s="11"/>
      <c r="J127" s="19"/>
      <c r="K127" s="19"/>
      <c r="M127" s="5"/>
      <c r="N127" s="5"/>
      <c r="O127" s="11"/>
      <c r="P127" s="11"/>
      <c r="Q127" s="11"/>
      <c r="R127" s="11"/>
      <c r="S127" s="11"/>
      <c r="T127" s="19"/>
      <c r="U127" s="5"/>
      <c r="V127" s="5"/>
      <c r="W127" s="19"/>
      <c r="X127" s="19"/>
      <c r="Y127" s="19"/>
      <c r="Z127" s="19"/>
      <c r="AA127" s="19"/>
      <c r="AB127" s="11"/>
      <c r="AC127" s="19"/>
      <c r="AD127" s="19"/>
      <c r="AE127" s="19"/>
      <c r="AF127" s="19"/>
      <c r="AG127" s="19"/>
      <c r="AH127" s="19"/>
      <c r="AK127" s="16"/>
      <c r="AL127" s="20"/>
      <c r="AM127" s="19"/>
      <c r="AN127" s="19"/>
    </row>
    <row r="128" spans="4:40" hidden="1">
      <c r="D128" s="5"/>
      <c r="E128" s="11"/>
      <c r="F128" s="11"/>
      <c r="H128" s="11"/>
      <c r="I128" s="11"/>
      <c r="J128" s="19"/>
      <c r="K128" s="19"/>
      <c r="M128" s="5"/>
      <c r="N128" s="5"/>
      <c r="O128" s="11"/>
      <c r="P128" s="11"/>
      <c r="Q128" s="11"/>
      <c r="R128" s="11"/>
      <c r="S128" s="11"/>
      <c r="T128" s="19"/>
      <c r="U128" s="5"/>
      <c r="V128" s="5"/>
      <c r="W128" s="19"/>
      <c r="X128" s="19"/>
      <c r="Y128" s="19"/>
      <c r="Z128" s="19"/>
      <c r="AA128" s="19"/>
      <c r="AB128" s="11"/>
      <c r="AC128" s="19"/>
      <c r="AD128" s="19"/>
      <c r="AE128" s="19"/>
      <c r="AF128" s="19"/>
      <c r="AG128" s="19"/>
      <c r="AH128" s="19"/>
      <c r="AK128" s="16"/>
      <c r="AL128" s="20"/>
      <c r="AM128" s="19"/>
      <c r="AN128" s="19"/>
    </row>
    <row r="129" spans="4:40" hidden="1">
      <c r="D129" s="5"/>
      <c r="E129" s="11"/>
      <c r="F129" s="11"/>
      <c r="H129" s="11"/>
      <c r="I129" s="11"/>
      <c r="J129" s="19"/>
      <c r="K129" s="19"/>
      <c r="M129" s="5"/>
      <c r="N129" s="5"/>
      <c r="O129" s="11"/>
      <c r="P129" s="11"/>
      <c r="Q129" s="11"/>
      <c r="R129" s="11"/>
      <c r="S129" s="11"/>
      <c r="T129" s="19"/>
      <c r="U129" s="5"/>
      <c r="V129" s="5"/>
      <c r="W129" s="19"/>
      <c r="X129" s="19"/>
      <c r="Y129" s="19"/>
      <c r="Z129" s="19"/>
      <c r="AA129" s="19"/>
      <c r="AB129" s="11"/>
      <c r="AC129" s="19"/>
      <c r="AD129" s="19"/>
      <c r="AE129" s="19"/>
      <c r="AF129" s="19"/>
      <c r="AG129" s="19"/>
      <c r="AH129" s="19"/>
      <c r="AK129" s="16"/>
      <c r="AL129" s="20"/>
      <c r="AM129" s="19"/>
      <c r="AN129" s="19"/>
    </row>
    <row r="130" spans="4:40" hidden="1">
      <c r="D130" s="5"/>
      <c r="E130" s="11"/>
      <c r="F130" s="11"/>
      <c r="H130" s="11"/>
      <c r="I130" s="11"/>
      <c r="J130" s="19"/>
      <c r="K130" s="19"/>
      <c r="M130" s="5"/>
      <c r="N130" s="5"/>
      <c r="O130" s="11"/>
      <c r="P130" s="11"/>
      <c r="Q130" s="11"/>
      <c r="R130" s="11"/>
      <c r="S130" s="11"/>
      <c r="T130" s="19"/>
      <c r="U130" s="5"/>
      <c r="V130" s="5"/>
      <c r="W130" s="19"/>
      <c r="X130" s="19"/>
      <c r="Y130" s="19"/>
      <c r="Z130" s="19"/>
      <c r="AA130" s="19"/>
      <c r="AB130" s="11"/>
      <c r="AC130" s="19"/>
      <c r="AD130" s="19"/>
      <c r="AE130" s="19"/>
      <c r="AF130" s="19"/>
      <c r="AG130" s="19"/>
      <c r="AH130" s="19"/>
      <c r="AK130" s="16"/>
      <c r="AL130" s="20"/>
      <c r="AM130" s="19"/>
      <c r="AN130" s="19"/>
    </row>
    <row r="131" spans="4:40" hidden="1">
      <c r="D131" s="5"/>
      <c r="E131" s="11"/>
      <c r="F131" s="11"/>
      <c r="H131" s="11"/>
      <c r="I131" s="11"/>
      <c r="J131" s="19"/>
      <c r="K131" s="19"/>
      <c r="M131" s="5"/>
      <c r="N131" s="5"/>
      <c r="O131" s="11"/>
      <c r="P131" s="11"/>
      <c r="Q131" s="11"/>
      <c r="R131" s="11"/>
      <c r="S131" s="11"/>
      <c r="T131" s="19"/>
      <c r="U131" s="5"/>
      <c r="V131" s="5"/>
      <c r="W131" s="19"/>
      <c r="X131" s="19"/>
      <c r="Y131" s="19"/>
      <c r="Z131" s="19"/>
      <c r="AA131" s="19"/>
      <c r="AB131" s="11"/>
      <c r="AC131" s="19"/>
      <c r="AD131" s="19"/>
      <c r="AE131" s="19"/>
      <c r="AF131" s="19"/>
      <c r="AG131" s="19"/>
      <c r="AH131" s="19"/>
      <c r="AK131" s="16"/>
      <c r="AL131" s="20"/>
      <c r="AM131" s="19"/>
      <c r="AN131" s="19"/>
    </row>
    <row r="132" spans="4:40" hidden="1">
      <c r="D132" s="5"/>
      <c r="E132" s="11"/>
      <c r="F132" s="11"/>
      <c r="H132" s="11"/>
      <c r="I132" s="11"/>
      <c r="J132" s="19"/>
      <c r="K132" s="19"/>
      <c r="M132" s="5"/>
      <c r="N132" s="5"/>
      <c r="O132" s="11"/>
      <c r="P132" s="11"/>
      <c r="Q132" s="11"/>
      <c r="R132" s="11"/>
      <c r="S132" s="11"/>
      <c r="T132" s="19"/>
      <c r="U132" s="5"/>
      <c r="V132" s="5"/>
      <c r="W132" s="19"/>
      <c r="X132" s="19"/>
      <c r="Y132" s="19"/>
      <c r="Z132" s="19"/>
      <c r="AA132" s="19"/>
      <c r="AB132" s="11"/>
      <c r="AC132" s="19"/>
      <c r="AD132" s="19"/>
      <c r="AE132" s="19"/>
      <c r="AF132" s="19"/>
      <c r="AG132" s="19"/>
      <c r="AH132" s="19"/>
      <c r="AK132" s="16"/>
      <c r="AL132" s="20"/>
      <c r="AM132" s="19"/>
      <c r="AN132" s="19"/>
    </row>
    <row r="133" spans="4:40" hidden="1">
      <c r="D133" s="5"/>
      <c r="E133" s="11"/>
      <c r="F133" s="11"/>
      <c r="H133" s="11"/>
      <c r="I133" s="11"/>
      <c r="J133" s="19"/>
      <c r="K133" s="19"/>
      <c r="M133" s="5"/>
      <c r="N133" s="5"/>
      <c r="O133" s="11"/>
      <c r="P133" s="11"/>
      <c r="Q133" s="11"/>
      <c r="R133" s="11"/>
      <c r="S133" s="11"/>
      <c r="T133" s="19"/>
      <c r="U133" s="5"/>
      <c r="V133" s="5"/>
      <c r="W133" s="19"/>
      <c r="X133" s="19"/>
      <c r="Y133" s="19"/>
      <c r="Z133" s="19"/>
      <c r="AA133" s="19"/>
      <c r="AB133" s="11"/>
      <c r="AC133" s="19"/>
      <c r="AD133" s="19"/>
      <c r="AE133" s="19"/>
      <c r="AF133" s="19"/>
      <c r="AG133" s="19"/>
      <c r="AH133" s="19"/>
      <c r="AK133" s="16"/>
      <c r="AL133" s="20"/>
      <c r="AM133" s="19"/>
      <c r="AN133" s="19"/>
    </row>
    <row r="134" spans="4:40" hidden="1">
      <c r="D134" s="5"/>
      <c r="E134" s="11"/>
      <c r="F134" s="11"/>
      <c r="H134" s="11"/>
      <c r="I134" s="11"/>
      <c r="J134" s="19"/>
      <c r="K134" s="19"/>
      <c r="M134" s="5"/>
      <c r="N134" s="5"/>
      <c r="O134" s="11"/>
      <c r="P134" s="11"/>
      <c r="Q134" s="11"/>
      <c r="R134" s="11"/>
      <c r="S134" s="11"/>
      <c r="T134" s="19"/>
      <c r="U134" s="5"/>
      <c r="V134" s="5"/>
      <c r="W134" s="19"/>
      <c r="X134" s="19"/>
      <c r="Y134" s="19"/>
      <c r="Z134" s="19"/>
      <c r="AA134" s="19"/>
      <c r="AB134" s="11"/>
      <c r="AC134" s="19"/>
      <c r="AD134" s="19"/>
      <c r="AE134" s="19"/>
      <c r="AF134" s="19"/>
      <c r="AG134" s="19"/>
      <c r="AH134" s="19"/>
      <c r="AK134" s="16"/>
      <c r="AL134" s="20"/>
      <c r="AM134" s="19"/>
      <c r="AN134" s="19"/>
    </row>
    <row r="135" spans="4:40" hidden="1">
      <c r="D135" s="5"/>
      <c r="E135" s="11"/>
      <c r="F135" s="11"/>
      <c r="H135" s="11"/>
      <c r="I135" s="11"/>
      <c r="J135" s="19"/>
      <c r="K135" s="19"/>
      <c r="M135" s="5"/>
      <c r="N135" s="5"/>
      <c r="O135" s="11"/>
      <c r="P135" s="11"/>
      <c r="Q135" s="11"/>
      <c r="R135" s="11"/>
      <c r="S135" s="11"/>
      <c r="T135" s="19"/>
      <c r="U135" s="5"/>
      <c r="V135" s="5"/>
      <c r="W135" s="19"/>
      <c r="X135" s="19"/>
      <c r="Y135" s="19"/>
      <c r="Z135" s="19"/>
      <c r="AA135" s="19"/>
      <c r="AB135" s="11"/>
      <c r="AC135" s="19"/>
      <c r="AD135" s="19"/>
      <c r="AE135" s="19"/>
      <c r="AF135" s="19"/>
      <c r="AG135" s="19"/>
      <c r="AH135" s="19"/>
      <c r="AK135" s="16"/>
      <c r="AL135" s="20"/>
      <c r="AM135" s="19"/>
      <c r="AN135" s="19"/>
    </row>
    <row r="136" spans="4:40" hidden="1">
      <c r="D136" s="5"/>
      <c r="E136" s="11"/>
      <c r="F136" s="11"/>
      <c r="H136" s="11"/>
      <c r="I136" s="11"/>
      <c r="J136" s="19"/>
      <c r="K136" s="19"/>
      <c r="M136" s="5"/>
      <c r="N136" s="5"/>
      <c r="O136" s="11"/>
      <c r="P136" s="11"/>
      <c r="Q136" s="11"/>
      <c r="R136" s="11"/>
      <c r="S136" s="11"/>
      <c r="T136" s="19"/>
      <c r="U136" s="5"/>
      <c r="V136" s="5"/>
      <c r="W136" s="19"/>
      <c r="X136" s="19"/>
      <c r="Y136" s="19"/>
      <c r="Z136" s="19"/>
      <c r="AA136" s="19"/>
      <c r="AB136" s="11"/>
      <c r="AC136" s="19"/>
      <c r="AD136" s="19"/>
      <c r="AE136" s="19"/>
      <c r="AF136" s="19"/>
      <c r="AG136" s="19"/>
      <c r="AH136" s="19"/>
      <c r="AK136" s="16"/>
      <c r="AL136" s="20"/>
      <c r="AM136" s="19"/>
      <c r="AN136" s="19"/>
    </row>
    <row r="137" spans="4:40" hidden="1">
      <c r="D137" s="5"/>
      <c r="E137" s="11"/>
      <c r="F137" s="11"/>
      <c r="H137" s="11"/>
      <c r="I137" s="11"/>
      <c r="J137" s="19"/>
      <c r="K137" s="19"/>
      <c r="M137" s="5"/>
      <c r="N137" s="5"/>
      <c r="O137" s="11"/>
      <c r="P137" s="11"/>
      <c r="Q137" s="11"/>
      <c r="R137" s="11"/>
      <c r="S137" s="11"/>
      <c r="T137" s="19"/>
      <c r="U137" s="5"/>
      <c r="V137" s="5"/>
      <c r="W137" s="19"/>
      <c r="X137" s="19"/>
      <c r="Y137" s="19"/>
      <c r="Z137" s="19"/>
      <c r="AA137" s="19"/>
      <c r="AB137" s="11"/>
      <c r="AC137" s="19"/>
      <c r="AD137" s="19"/>
      <c r="AE137" s="19"/>
      <c r="AF137" s="19"/>
      <c r="AG137" s="19"/>
      <c r="AH137" s="19"/>
      <c r="AK137" s="16"/>
      <c r="AL137" s="20"/>
      <c r="AM137" s="19"/>
      <c r="AN137" s="19"/>
    </row>
    <row r="138" spans="4:40" hidden="1">
      <c r="D138" s="5"/>
      <c r="E138" s="11"/>
      <c r="F138" s="11"/>
      <c r="H138" s="11"/>
      <c r="I138" s="11"/>
      <c r="J138" s="19"/>
      <c r="K138" s="19"/>
      <c r="M138" s="5"/>
      <c r="N138" s="5"/>
      <c r="O138" s="11"/>
      <c r="P138" s="11"/>
      <c r="Q138" s="11"/>
      <c r="R138" s="11"/>
      <c r="S138" s="11"/>
      <c r="T138" s="19"/>
      <c r="U138" s="5"/>
      <c r="V138" s="5"/>
      <c r="W138" s="19"/>
      <c r="X138" s="19"/>
      <c r="Y138" s="19"/>
      <c r="Z138" s="19"/>
      <c r="AA138" s="19"/>
      <c r="AB138" s="11"/>
      <c r="AC138" s="19"/>
      <c r="AD138" s="19"/>
      <c r="AE138" s="19"/>
      <c r="AF138" s="19"/>
      <c r="AG138" s="19"/>
      <c r="AH138" s="19"/>
      <c r="AK138" s="16"/>
      <c r="AL138" s="20"/>
      <c r="AM138" s="19"/>
      <c r="AN138" s="19"/>
    </row>
    <row r="139" spans="4:40" hidden="1">
      <c r="D139" s="5"/>
      <c r="E139" s="11"/>
      <c r="F139" s="11"/>
      <c r="H139" s="11"/>
      <c r="I139" s="11"/>
      <c r="J139" s="19"/>
      <c r="K139" s="19"/>
      <c r="M139" s="5"/>
      <c r="N139" s="5"/>
      <c r="O139" s="11"/>
      <c r="P139" s="11"/>
      <c r="Q139" s="11"/>
      <c r="R139" s="11"/>
      <c r="S139" s="11"/>
      <c r="T139" s="19"/>
      <c r="U139" s="5"/>
      <c r="V139" s="5"/>
      <c r="W139" s="19"/>
      <c r="X139" s="19"/>
      <c r="Y139" s="19"/>
      <c r="Z139" s="19"/>
      <c r="AA139" s="19"/>
      <c r="AB139" s="11"/>
      <c r="AC139" s="19"/>
      <c r="AD139" s="19"/>
      <c r="AE139" s="19"/>
      <c r="AF139" s="19"/>
      <c r="AG139" s="19"/>
      <c r="AH139" s="19"/>
      <c r="AK139" s="16"/>
      <c r="AL139" s="20"/>
      <c r="AM139" s="19"/>
      <c r="AN139" s="19"/>
    </row>
    <row r="140" spans="4:40" hidden="1">
      <c r="D140" s="5"/>
      <c r="E140" s="11"/>
      <c r="F140" s="11"/>
      <c r="H140" s="11"/>
      <c r="I140" s="11"/>
      <c r="J140" s="19"/>
      <c r="K140" s="19"/>
      <c r="M140" s="5"/>
      <c r="N140" s="5"/>
      <c r="O140" s="11"/>
      <c r="P140" s="11"/>
      <c r="Q140" s="11"/>
      <c r="R140" s="11"/>
      <c r="S140" s="11"/>
      <c r="T140" s="19"/>
      <c r="U140" s="5"/>
      <c r="V140" s="5"/>
      <c r="W140" s="19"/>
      <c r="X140" s="19"/>
      <c r="Y140" s="19"/>
      <c r="Z140" s="19"/>
      <c r="AA140" s="19"/>
      <c r="AB140" s="11"/>
      <c r="AC140" s="19"/>
      <c r="AD140" s="19"/>
      <c r="AE140" s="19"/>
      <c r="AF140" s="19"/>
      <c r="AG140" s="19"/>
      <c r="AH140" s="19"/>
      <c r="AK140" s="16"/>
      <c r="AL140" s="20"/>
      <c r="AM140" s="19"/>
      <c r="AN140" s="19"/>
    </row>
    <row r="141" spans="4:40" hidden="1">
      <c r="D141" s="5"/>
      <c r="E141" s="11"/>
      <c r="F141" s="11"/>
      <c r="H141" s="11"/>
      <c r="I141" s="11"/>
      <c r="J141" s="19"/>
      <c r="K141" s="19"/>
      <c r="M141" s="5"/>
      <c r="N141" s="5"/>
      <c r="O141" s="11"/>
      <c r="P141" s="11"/>
      <c r="Q141" s="11"/>
      <c r="R141" s="11"/>
      <c r="S141" s="11"/>
      <c r="T141" s="19"/>
      <c r="U141" s="5"/>
      <c r="V141" s="5"/>
      <c r="W141" s="19"/>
      <c r="X141" s="19"/>
      <c r="Y141" s="19"/>
      <c r="Z141" s="19"/>
      <c r="AA141" s="19"/>
      <c r="AB141" s="11"/>
      <c r="AC141" s="19"/>
      <c r="AD141" s="19"/>
      <c r="AE141" s="19"/>
      <c r="AF141" s="19"/>
      <c r="AG141" s="19"/>
      <c r="AH141" s="19"/>
      <c r="AK141" s="16"/>
      <c r="AL141" s="20"/>
      <c r="AM141" s="19"/>
      <c r="AN141" s="19"/>
    </row>
    <row r="142" spans="4:40" hidden="1">
      <c r="D142" s="5"/>
      <c r="E142" s="11"/>
      <c r="F142" s="11"/>
      <c r="H142" s="11"/>
      <c r="I142" s="11"/>
      <c r="J142" s="19"/>
      <c r="K142" s="19"/>
      <c r="M142" s="5"/>
      <c r="N142" s="5"/>
      <c r="O142" s="11"/>
      <c r="P142" s="11"/>
      <c r="Q142" s="11"/>
      <c r="R142" s="11"/>
      <c r="S142" s="11"/>
      <c r="T142" s="19"/>
      <c r="U142" s="5"/>
      <c r="V142" s="5"/>
      <c r="W142" s="19"/>
      <c r="X142" s="19"/>
      <c r="Y142" s="19"/>
      <c r="Z142" s="19"/>
      <c r="AA142" s="19"/>
      <c r="AB142" s="11"/>
      <c r="AC142" s="19"/>
      <c r="AD142" s="19"/>
      <c r="AE142" s="19"/>
      <c r="AF142" s="19"/>
      <c r="AG142" s="19"/>
      <c r="AH142" s="19"/>
      <c r="AK142" s="16"/>
      <c r="AL142" s="20"/>
      <c r="AM142" s="19"/>
      <c r="AN142" s="19"/>
    </row>
    <row r="143" spans="4:40" hidden="1">
      <c r="D143" s="5"/>
      <c r="E143" s="11"/>
      <c r="F143" s="11"/>
      <c r="H143" s="11"/>
      <c r="I143" s="11"/>
      <c r="J143" s="19"/>
      <c r="K143" s="19"/>
      <c r="M143" s="5"/>
      <c r="N143" s="5"/>
      <c r="O143" s="11"/>
      <c r="P143" s="11"/>
      <c r="Q143" s="11"/>
      <c r="R143" s="11"/>
      <c r="S143" s="11"/>
      <c r="T143" s="19"/>
      <c r="U143" s="5"/>
      <c r="V143" s="5"/>
      <c r="W143" s="19"/>
      <c r="X143" s="19"/>
      <c r="Y143" s="19"/>
      <c r="Z143" s="19"/>
      <c r="AA143" s="19"/>
      <c r="AB143" s="11"/>
      <c r="AC143" s="19"/>
      <c r="AD143" s="19"/>
      <c r="AE143" s="19"/>
      <c r="AF143" s="19"/>
      <c r="AG143" s="19"/>
      <c r="AH143" s="19"/>
      <c r="AK143" s="16"/>
      <c r="AL143" s="20"/>
      <c r="AM143" s="19"/>
      <c r="AN143" s="19"/>
    </row>
    <row r="144" spans="4:40" hidden="1">
      <c r="D144" s="5"/>
      <c r="E144" s="11"/>
      <c r="F144" s="11"/>
      <c r="H144" s="11"/>
      <c r="I144" s="11"/>
      <c r="J144" s="19"/>
      <c r="K144" s="19"/>
      <c r="M144" s="5"/>
      <c r="N144" s="5"/>
      <c r="O144" s="11"/>
      <c r="P144" s="11"/>
      <c r="Q144" s="11"/>
      <c r="R144" s="11"/>
      <c r="S144" s="11"/>
      <c r="T144" s="19"/>
      <c r="U144" s="5"/>
      <c r="V144" s="5"/>
      <c r="W144" s="19"/>
      <c r="X144" s="19"/>
      <c r="Y144" s="19"/>
      <c r="Z144" s="19"/>
      <c r="AA144" s="19"/>
      <c r="AB144" s="11"/>
      <c r="AC144" s="19"/>
      <c r="AD144" s="19"/>
      <c r="AE144" s="19"/>
      <c r="AF144" s="19"/>
      <c r="AG144" s="19"/>
      <c r="AH144" s="19"/>
      <c r="AK144" s="16"/>
      <c r="AL144" s="20"/>
      <c r="AM144" s="19"/>
      <c r="AN144" s="19"/>
    </row>
    <row r="145" spans="4:40" hidden="1">
      <c r="D145" s="5"/>
      <c r="E145" s="11"/>
      <c r="F145" s="11"/>
      <c r="H145" s="11"/>
      <c r="I145" s="11"/>
      <c r="J145" s="19"/>
      <c r="K145" s="19"/>
      <c r="M145" s="5"/>
      <c r="N145" s="5"/>
      <c r="O145" s="11"/>
      <c r="P145" s="11"/>
      <c r="Q145" s="11"/>
      <c r="R145" s="11"/>
      <c r="S145" s="11"/>
      <c r="T145" s="19"/>
      <c r="U145" s="5"/>
      <c r="V145" s="5"/>
      <c r="W145" s="19"/>
      <c r="X145" s="19"/>
      <c r="Y145" s="19"/>
      <c r="Z145" s="19"/>
      <c r="AA145" s="19"/>
      <c r="AB145" s="11"/>
      <c r="AC145" s="19"/>
      <c r="AD145" s="19"/>
      <c r="AE145" s="19"/>
      <c r="AF145" s="19"/>
      <c r="AG145" s="19"/>
      <c r="AH145" s="19"/>
      <c r="AK145" s="16"/>
      <c r="AL145" s="20"/>
      <c r="AM145" s="19"/>
      <c r="AN145" s="19"/>
    </row>
    <row r="146" spans="4:40" hidden="1">
      <c r="D146" s="5"/>
      <c r="E146" s="11"/>
      <c r="F146" s="11"/>
      <c r="H146" s="11"/>
      <c r="I146" s="11"/>
      <c r="J146" s="19"/>
      <c r="K146" s="19"/>
      <c r="M146" s="5"/>
      <c r="N146" s="5"/>
      <c r="O146" s="11"/>
      <c r="P146" s="11"/>
      <c r="Q146" s="11"/>
      <c r="R146" s="11"/>
      <c r="S146" s="11"/>
      <c r="T146" s="19"/>
      <c r="U146" s="5"/>
      <c r="V146" s="5"/>
      <c r="W146" s="19"/>
      <c r="X146" s="19"/>
      <c r="Y146" s="19"/>
      <c r="Z146" s="19"/>
      <c r="AA146" s="19"/>
      <c r="AB146" s="11"/>
      <c r="AC146" s="19"/>
      <c r="AD146" s="19"/>
      <c r="AE146" s="19"/>
      <c r="AF146" s="19"/>
      <c r="AG146" s="19"/>
      <c r="AH146" s="19"/>
      <c r="AK146" s="16"/>
      <c r="AL146" s="20"/>
      <c r="AM146" s="19"/>
      <c r="AN146" s="19"/>
    </row>
    <row r="147" spans="4:40" hidden="1">
      <c r="D147" s="5"/>
      <c r="E147" s="11"/>
      <c r="F147" s="11"/>
      <c r="H147" s="11"/>
      <c r="I147" s="11"/>
      <c r="J147" s="19"/>
      <c r="K147" s="19"/>
      <c r="M147" s="5"/>
      <c r="N147" s="5"/>
      <c r="O147" s="11"/>
      <c r="P147" s="11"/>
      <c r="Q147" s="11"/>
      <c r="R147" s="11"/>
      <c r="S147" s="11"/>
      <c r="T147" s="19"/>
      <c r="U147" s="5"/>
      <c r="V147" s="5"/>
      <c r="W147" s="19"/>
      <c r="X147" s="19"/>
      <c r="Y147" s="19"/>
      <c r="Z147" s="19"/>
      <c r="AA147" s="19"/>
      <c r="AB147" s="11"/>
      <c r="AC147" s="19"/>
      <c r="AD147" s="19"/>
      <c r="AE147" s="19"/>
      <c r="AF147" s="19"/>
      <c r="AG147" s="19"/>
      <c r="AH147" s="19"/>
      <c r="AK147" s="16"/>
      <c r="AL147" s="20"/>
      <c r="AM147" s="19"/>
      <c r="AN147" s="19"/>
    </row>
    <row r="148" spans="4:40" hidden="1">
      <c r="D148" s="5"/>
      <c r="E148" s="11"/>
      <c r="F148" s="11"/>
      <c r="H148" s="11"/>
      <c r="I148" s="11"/>
      <c r="J148" s="19"/>
      <c r="K148" s="19"/>
      <c r="M148" s="5"/>
      <c r="N148" s="5"/>
      <c r="O148" s="11"/>
      <c r="P148" s="11"/>
      <c r="Q148" s="11"/>
      <c r="R148" s="11"/>
      <c r="S148" s="11"/>
      <c r="T148" s="19"/>
      <c r="U148" s="5"/>
      <c r="V148" s="5"/>
      <c r="W148" s="19"/>
      <c r="X148" s="19"/>
      <c r="Y148" s="19"/>
      <c r="Z148" s="19"/>
      <c r="AA148" s="19"/>
      <c r="AB148" s="11"/>
      <c r="AC148" s="19"/>
      <c r="AD148" s="19"/>
      <c r="AE148" s="19"/>
      <c r="AF148" s="19"/>
      <c r="AG148" s="19"/>
      <c r="AH148" s="19"/>
      <c r="AK148" s="16"/>
      <c r="AL148" s="20"/>
      <c r="AM148" s="19"/>
      <c r="AN148" s="19"/>
    </row>
    <row r="149" spans="4:40" hidden="1">
      <c r="D149" s="5"/>
      <c r="E149" s="11"/>
      <c r="F149" s="11"/>
      <c r="H149" s="11"/>
      <c r="I149" s="11"/>
      <c r="J149" s="19"/>
      <c r="K149" s="19"/>
      <c r="M149" s="5"/>
      <c r="N149" s="5"/>
      <c r="O149" s="11"/>
      <c r="P149" s="11"/>
      <c r="Q149" s="11"/>
      <c r="R149" s="11"/>
      <c r="S149" s="11"/>
      <c r="T149" s="19"/>
      <c r="U149" s="5"/>
      <c r="V149" s="5"/>
      <c r="W149" s="19"/>
      <c r="X149" s="19"/>
      <c r="Y149" s="19"/>
      <c r="Z149" s="19"/>
      <c r="AA149" s="19"/>
      <c r="AB149" s="11"/>
      <c r="AC149" s="19"/>
      <c r="AD149" s="19"/>
      <c r="AE149" s="19"/>
      <c r="AF149" s="19"/>
      <c r="AG149" s="19"/>
      <c r="AH149" s="19"/>
      <c r="AK149" s="16"/>
      <c r="AL149" s="20"/>
      <c r="AM149" s="19"/>
      <c r="AN149" s="19"/>
    </row>
    <row r="150" spans="4:40" hidden="1">
      <c r="D150" s="5"/>
      <c r="E150" s="11"/>
      <c r="F150" s="11"/>
      <c r="H150" s="11"/>
      <c r="I150" s="11"/>
      <c r="J150" s="19"/>
      <c r="K150" s="19"/>
      <c r="M150" s="5"/>
      <c r="N150" s="5"/>
      <c r="O150" s="11"/>
      <c r="P150" s="11"/>
      <c r="Q150" s="11"/>
      <c r="R150" s="11"/>
      <c r="S150" s="11"/>
      <c r="T150" s="19"/>
      <c r="U150" s="5"/>
      <c r="V150" s="5"/>
      <c r="W150" s="19"/>
      <c r="X150" s="19"/>
      <c r="Y150" s="19"/>
      <c r="Z150" s="19"/>
      <c r="AA150" s="19"/>
      <c r="AB150" s="11"/>
      <c r="AC150" s="19"/>
      <c r="AD150" s="19"/>
      <c r="AE150" s="19"/>
      <c r="AF150" s="19"/>
      <c r="AG150" s="19"/>
      <c r="AH150" s="19"/>
      <c r="AK150" s="16"/>
      <c r="AL150" s="20"/>
      <c r="AM150" s="19"/>
      <c r="AN150" s="19"/>
    </row>
    <row r="151" spans="4:40" hidden="1">
      <c r="D151" s="5"/>
      <c r="E151" s="11"/>
      <c r="F151" s="11"/>
      <c r="H151" s="11"/>
      <c r="I151" s="11"/>
      <c r="J151" s="19"/>
      <c r="K151" s="19"/>
      <c r="M151" s="5"/>
      <c r="N151" s="5"/>
      <c r="O151" s="11"/>
      <c r="P151" s="11"/>
      <c r="Q151" s="11"/>
      <c r="R151" s="11"/>
      <c r="S151" s="11"/>
      <c r="T151" s="19"/>
      <c r="U151" s="5"/>
      <c r="V151" s="5"/>
      <c r="W151" s="19"/>
      <c r="X151" s="19"/>
      <c r="Y151" s="19"/>
      <c r="Z151" s="19"/>
      <c r="AA151" s="19"/>
      <c r="AB151" s="11"/>
      <c r="AC151" s="19"/>
      <c r="AD151" s="19"/>
      <c r="AE151" s="19"/>
      <c r="AF151" s="19"/>
      <c r="AG151" s="19"/>
      <c r="AH151" s="19"/>
      <c r="AK151" s="16"/>
      <c r="AL151" s="20"/>
      <c r="AM151" s="19"/>
      <c r="AN151" s="19"/>
    </row>
    <row r="152" spans="4:40" hidden="1">
      <c r="D152" s="5"/>
      <c r="E152" s="11"/>
      <c r="F152" s="11"/>
      <c r="H152" s="11"/>
      <c r="I152" s="11"/>
      <c r="J152" s="19"/>
      <c r="K152" s="19"/>
      <c r="M152" s="5"/>
      <c r="N152" s="5"/>
      <c r="O152" s="11"/>
      <c r="P152" s="11"/>
      <c r="Q152" s="11"/>
      <c r="R152" s="11"/>
      <c r="S152" s="11"/>
      <c r="T152" s="19"/>
      <c r="U152" s="5"/>
      <c r="V152" s="5"/>
      <c r="W152" s="19"/>
      <c r="X152" s="19"/>
      <c r="Y152" s="19"/>
      <c r="Z152" s="19"/>
      <c r="AA152" s="19"/>
      <c r="AB152" s="11"/>
      <c r="AC152" s="19"/>
      <c r="AD152" s="19"/>
      <c r="AE152" s="19"/>
      <c r="AF152" s="19"/>
      <c r="AG152" s="19"/>
      <c r="AH152" s="19"/>
      <c r="AK152" s="16"/>
      <c r="AL152" s="20"/>
      <c r="AM152" s="19"/>
      <c r="AN152" s="19"/>
    </row>
    <row r="153" spans="4:40" hidden="1">
      <c r="D153" s="5"/>
      <c r="E153" s="11"/>
      <c r="F153" s="11"/>
      <c r="H153" s="11"/>
      <c r="I153" s="11"/>
      <c r="J153" s="19"/>
      <c r="K153" s="19"/>
      <c r="M153" s="5"/>
      <c r="N153" s="5"/>
      <c r="O153" s="11"/>
      <c r="P153" s="11"/>
      <c r="Q153" s="11"/>
      <c r="R153" s="11"/>
      <c r="S153" s="11"/>
      <c r="T153" s="19"/>
      <c r="U153" s="5"/>
      <c r="V153" s="5"/>
      <c r="W153" s="19"/>
      <c r="X153" s="19"/>
      <c r="Y153" s="19"/>
      <c r="Z153" s="19"/>
      <c r="AA153" s="19"/>
      <c r="AB153" s="11"/>
      <c r="AC153" s="19"/>
      <c r="AD153" s="19"/>
      <c r="AE153" s="19"/>
      <c r="AF153" s="19"/>
      <c r="AG153" s="19"/>
      <c r="AH153" s="19"/>
      <c r="AK153" s="16"/>
      <c r="AL153" s="20"/>
      <c r="AM153" s="19"/>
      <c r="AN153" s="19"/>
    </row>
    <row r="154" spans="4:40" hidden="1">
      <c r="D154" s="5"/>
      <c r="E154" s="11"/>
      <c r="F154" s="11"/>
      <c r="H154" s="11"/>
      <c r="I154" s="11"/>
      <c r="J154" s="19"/>
      <c r="K154" s="19"/>
      <c r="M154" s="5"/>
      <c r="N154" s="5"/>
      <c r="O154" s="11"/>
      <c r="P154" s="11"/>
      <c r="Q154" s="11"/>
      <c r="R154" s="11"/>
      <c r="S154" s="11"/>
      <c r="T154" s="19"/>
      <c r="U154" s="5"/>
      <c r="V154" s="5"/>
      <c r="W154" s="19"/>
      <c r="X154" s="19"/>
      <c r="Y154" s="19"/>
      <c r="Z154" s="19"/>
      <c r="AA154" s="19"/>
      <c r="AB154" s="11"/>
      <c r="AC154" s="19"/>
      <c r="AD154" s="19"/>
      <c r="AE154" s="19"/>
      <c r="AF154" s="19"/>
      <c r="AG154" s="19"/>
      <c r="AH154" s="19"/>
      <c r="AK154" s="16"/>
      <c r="AL154" s="20"/>
      <c r="AM154" s="19"/>
      <c r="AN154" s="19"/>
    </row>
    <row r="155" spans="4:40" hidden="1">
      <c r="D155" s="5"/>
      <c r="E155" s="11"/>
      <c r="F155" s="11"/>
      <c r="H155" s="11"/>
      <c r="I155" s="11"/>
      <c r="J155" s="19"/>
      <c r="K155" s="19"/>
      <c r="M155" s="5"/>
      <c r="N155" s="5"/>
      <c r="O155" s="11"/>
      <c r="P155" s="11"/>
      <c r="Q155" s="11"/>
      <c r="R155" s="11"/>
      <c r="S155" s="11"/>
      <c r="T155" s="19"/>
      <c r="U155" s="5"/>
      <c r="V155" s="5"/>
      <c r="W155" s="19"/>
      <c r="X155" s="19"/>
      <c r="Y155" s="19"/>
      <c r="Z155" s="19"/>
      <c r="AA155" s="19"/>
      <c r="AB155" s="11"/>
      <c r="AC155" s="19"/>
      <c r="AD155" s="19"/>
      <c r="AE155" s="19"/>
      <c r="AF155" s="19"/>
      <c r="AG155" s="19"/>
      <c r="AH155" s="19"/>
      <c r="AK155" s="16"/>
      <c r="AL155" s="20"/>
      <c r="AM155" s="19"/>
      <c r="AN155" s="19"/>
    </row>
    <row r="156" spans="4:40" hidden="1">
      <c r="D156" s="5"/>
      <c r="E156" s="11"/>
      <c r="F156" s="11"/>
      <c r="H156" s="11"/>
      <c r="I156" s="11"/>
      <c r="J156" s="19"/>
      <c r="K156" s="19"/>
      <c r="M156" s="5"/>
      <c r="N156" s="5"/>
      <c r="O156" s="11"/>
      <c r="P156" s="11"/>
      <c r="Q156" s="11"/>
      <c r="R156" s="11"/>
      <c r="S156" s="11"/>
      <c r="T156" s="19"/>
      <c r="U156" s="5"/>
      <c r="V156" s="5"/>
      <c r="W156" s="19"/>
      <c r="X156" s="19"/>
      <c r="Y156" s="19"/>
      <c r="Z156" s="19"/>
      <c r="AA156" s="19"/>
      <c r="AB156" s="11"/>
      <c r="AC156" s="19"/>
      <c r="AD156" s="19"/>
      <c r="AE156" s="19"/>
      <c r="AF156" s="19"/>
      <c r="AG156" s="19"/>
      <c r="AH156" s="19"/>
      <c r="AK156" s="16"/>
      <c r="AL156" s="20"/>
      <c r="AM156" s="19"/>
      <c r="AN156" s="19"/>
    </row>
    <row r="157" spans="4:40" hidden="1">
      <c r="D157" s="5"/>
      <c r="E157" s="11"/>
      <c r="F157" s="11"/>
      <c r="H157" s="11"/>
      <c r="I157" s="11"/>
      <c r="J157" s="19"/>
      <c r="K157" s="19"/>
      <c r="M157" s="5"/>
      <c r="N157" s="5"/>
      <c r="O157" s="11"/>
      <c r="P157" s="11"/>
      <c r="Q157" s="11"/>
      <c r="R157" s="11"/>
      <c r="S157" s="11"/>
      <c r="T157" s="19"/>
      <c r="U157" s="5"/>
      <c r="V157" s="5"/>
      <c r="W157" s="19"/>
      <c r="X157" s="19"/>
      <c r="Y157" s="19"/>
      <c r="Z157" s="19"/>
      <c r="AA157" s="19"/>
      <c r="AB157" s="11"/>
      <c r="AC157" s="19"/>
      <c r="AD157" s="19"/>
      <c r="AE157" s="19"/>
      <c r="AF157" s="19"/>
      <c r="AG157" s="19"/>
      <c r="AH157" s="19"/>
      <c r="AK157" s="16"/>
      <c r="AL157" s="20"/>
      <c r="AM157" s="19"/>
      <c r="AN157" s="19"/>
    </row>
    <row r="158" spans="4:40" hidden="1">
      <c r="D158" s="5"/>
      <c r="E158" s="11"/>
      <c r="F158" s="11"/>
      <c r="H158" s="11"/>
      <c r="I158" s="11"/>
      <c r="J158" s="19"/>
      <c r="K158" s="19"/>
      <c r="M158" s="5"/>
      <c r="N158" s="5"/>
      <c r="O158" s="11"/>
      <c r="P158" s="11"/>
      <c r="Q158" s="11"/>
      <c r="R158" s="11"/>
      <c r="S158" s="11"/>
      <c r="T158" s="19"/>
      <c r="U158" s="5"/>
      <c r="V158" s="5"/>
      <c r="W158" s="19"/>
      <c r="X158" s="19"/>
      <c r="Y158" s="19"/>
      <c r="Z158" s="19"/>
      <c r="AA158" s="19"/>
      <c r="AB158" s="11"/>
      <c r="AC158" s="19"/>
      <c r="AD158" s="19"/>
      <c r="AE158" s="19"/>
      <c r="AF158" s="19"/>
      <c r="AG158" s="19"/>
      <c r="AH158" s="19"/>
      <c r="AK158" s="16"/>
      <c r="AL158" s="20"/>
      <c r="AM158" s="19"/>
      <c r="AN158" s="19"/>
    </row>
    <row r="159" spans="4:40" hidden="1">
      <c r="D159" s="5"/>
      <c r="E159" s="11"/>
      <c r="F159" s="11"/>
      <c r="H159" s="11"/>
      <c r="I159" s="11"/>
      <c r="J159" s="19"/>
      <c r="K159" s="19"/>
      <c r="M159" s="5"/>
      <c r="N159" s="5"/>
      <c r="O159" s="11"/>
      <c r="P159" s="11"/>
      <c r="Q159" s="11"/>
      <c r="R159" s="11"/>
      <c r="S159" s="11"/>
      <c r="T159" s="19"/>
      <c r="U159" s="5"/>
      <c r="V159" s="5"/>
      <c r="W159" s="19"/>
      <c r="X159" s="19"/>
      <c r="Y159" s="19"/>
      <c r="Z159" s="19"/>
      <c r="AA159" s="19"/>
      <c r="AB159" s="11"/>
      <c r="AC159" s="19"/>
      <c r="AD159" s="19"/>
      <c r="AE159" s="19"/>
      <c r="AF159" s="19"/>
      <c r="AG159" s="19"/>
      <c r="AH159" s="19"/>
      <c r="AK159" s="16"/>
      <c r="AL159" s="20"/>
      <c r="AM159" s="19"/>
      <c r="AN159" s="19"/>
    </row>
    <row r="160" spans="4:40" hidden="1">
      <c r="D160" s="5"/>
      <c r="E160" s="11"/>
      <c r="F160" s="11"/>
      <c r="H160" s="11"/>
      <c r="I160" s="11"/>
      <c r="J160" s="19"/>
      <c r="K160" s="19"/>
      <c r="M160" s="5"/>
      <c r="N160" s="5"/>
      <c r="O160" s="11"/>
      <c r="P160" s="11"/>
      <c r="Q160" s="11"/>
      <c r="R160" s="11"/>
      <c r="S160" s="11"/>
      <c r="T160" s="19"/>
      <c r="U160" s="5"/>
      <c r="V160" s="5"/>
      <c r="W160" s="19"/>
      <c r="X160" s="19"/>
      <c r="Y160" s="19"/>
      <c r="Z160" s="19"/>
      <c r="AA160" s="19"/>
      <c r="AB160" s="11"/>
      <c r="AC160" s="19"/>
      <c r="AD160" s="19"/>
      <c r="AE160" s="19"/>
      <c r="AF160" s="19"/>
      <c r="AG160" s="19"/>
      <c r="AH160" s="19"/>
      <c r="AK160" s="16"/>
      <c r="AL160" s="20"/>
      <c r="AM160" s="19"/>
      <c r="AN160" s="19"/>
    </row>
    <row r="161" spans="4:40" hidden="1">
      <c r="D161" s="5"/>
      <c r="E161" s="11"/>
      <c r="F161" s="11"/>
      <c r="H161" s="11"/>
      <c r="I161" s="11"/>
      <c r="J161" s="19"/>
      <c r="K161" s="19"/>
      <c r="M161" s="5"/>
      <c r="N161" s="5"/>
      <c r="O161" s="11"/>
      <c r="P161" s="11"/>
      <c r="Q161" s="11"/>
      <c r="R161" s="11"/>
      <c r="S161" s="11"/>
      <c r="T161" s="19"/>
      <c r="U161" s="5"/>
      <c r="V161" s="5"/>
      <c r="W161" s="19"/>
      <c r="X161" s="19"/>
      <c r="Y161" s="19"/>
      <c r="Z161" s="19"/>
      <c r="AA161" s="19"/>
      <c r="AB161" s="11"/>
      <c r="AC161" s="19"/>
      <c r="AD161" s="19"/>
      <c r="AE161" s="19"/>
      <c r="AF161" s="19"/>
      <c r="AG161" s="19"/>
      <c r="AH161" s="19"/>
      <c r="AK161" s="16"/>
      <c r="AL161" s="20"/>
      <c r="AM161" s="19"/>
      <c r="AN161" s="19"/>
    </row>
    <row r="162" spans="4:40" hidden="1">
      <c r="D162" s="5"/>
      <c r="E162" s="11"/>
      <c r="F162" s="11"/>
      <c r="H162" s="11"/>
      <c r="I162" s="11"/>
      <c r="J162" s="19"/>
      <c r="K162" s="19"/>
      <c r="M162" s="5"/>
      <c r="N162" s="5"/>
      <c r="O162" s="11"/>
      <c r="P162" s="11"/>
      <c r="Q162" s="11"/>
      <c r="R162" s="11"/>
      <c r="S162" s="11"/>
      <c r="T162" s="19"/>
      <c r="U162" s="5"/>
      <c r="V162" s="5"/>
      <c r="W162" s="19"/>
      <c r="X162" s="19"/>
      <c r="Y162" s="19"/>
      <c r="Z162" s="19"/>
      <c r="AA162" s="19"/>
      <c r="AB162" s="11"/>
      <c r="AC162" s="19"/>
      <c r="AD162" s="19"/>
      <c r="AE162" s="19"/>
      <c r="AF162" s="19"/>
      <c r="AG162" s="19"/>
      <c r="AH162" s="19"/>
      <c r="AK162" s="16"/>
      <c r="AL162" s="20"/>
      <c r="AM162" s="19"/>
      <c r="AN162" s="19"/>
    </row>
    <row r="163" spans="4:40" hidden="1">
      <c r="D163" s="5"/>
      <c r="E163" s="11"/>
      <c r="F163" s="11"/>
      <c r="H163" s="11"/>
      <c r="I163" s="11"/>
      <c r="J163" s="19"/>
      <c r="K163" s="19"/>
      <c r="M163" s="5"/>
      <c r="N163" s="5"/>
      <c r="O163" s="11"/>
      <c r="P163" s="11"/>
      <c r="Q163" s="11"/>
      <c r="R163" s="11"/>
      <c r="S163" s="11"/>
      <c r="T163" s="19"/>
      <c r="U163" s="5"/>
      <c r="V163" s="5"/>
      <c r="W163" s="19"/>
      <c r="X163" s="19"/>
      <c r="Y163" s="19"/>
      <c r="Z163" s="19"/>
      <c r="AA163" s="19"/>
      <c r="AB163" s="11"/>
      <c r="AC163" s="19"/>
      <c r="AD163" s="19"/>
      <c r="AE163" s="19"/>
      <c r="AF163" s="19"/>
      <c r="AG163" s="19"/>
      <c r="AH163" s="19"/>
      <c r="AK163" s="16"/>
      <c r="AL163" s="20"/>
      <c r="AM163" s="19"/>
      <c r="AN163" s="19"/>
    </row>
    <row r="164" spans="4:40" hidden="1">
      <c r="D164" s="5"/>
      <c r="E164" s="11"/>
      <c r="F164" s="11"/>
      <c r="H164" s="11"/>
      <c r="I164" s="11"/>
      <c r="J164" s="19"/>
      <c r="K164" s="19"/>
      <c r="M164" s="5"/>
      <c r="N164" s="5"/>
      <c r="O164" s="11"/>
      <c r="P164" s="11"/>
      <c r="Q164" s="11"/>
      <c r="R164" s="11"/>
      <c r="S164" s="11"/>
      <c r="T164" s="19"/>
      <c r="U164" s="5"/>
      <c r="V164" s="5"/>
      <c r="W164" s="19"/>
      <c r="X164" s="19"/>
      <c r="Y164" s="19"/>
      <c r="Z164" s="19"/>
      <c r="AA164" s="19"/>
      <c r="AB164" s="11"/>
      <c r="AC164" s="19"/>
      <c r="AD164" s="19"/>
      <c r="AE164" s="19"/>
      <c r="AF164" s="19"/>
      <c r="AG164" s="19"/>
      <c r="AH164" s="19"/>
      <c r="AK164" s="16"/>
      <c r="AL164" s="20"/>
      <c r="AM164" s="19"/>
      <c r="AN164" s="19"/>
    </row>
    <row r="165" spans="4:40" hidden="1">
      <c r="D165" s="5"/>
      <c r="E165" s="11"/>
      <c r="F165" s="11"/>
      <c r="H165" s="11"/>
      <c r="I165" s="11"/>
      <c r="J165" s="19"/>
      <c r="K165" s="19"/>
      <c r="M165" s="5"/>
      <c r="N165" s="5"/>
      <c r="O165" s="11"/>
      <c r="P165" s="11"/>
      <c r="Q165" s="11"/>
      <c r="R165" s="11"/>
      <c r="S165" s="11"/>
      <c r="T165" s="19"/>
      <c r="U165" s="5"/>
      <c r="V165" s="5"/>
      <c r="W165" s="19"/>
      <c r="X165" s="19"/>
      <c r="Y165" s="19"/>
      <c r="Z165" s="19"/>
      <c r="AA165" s="19"/>
      <c r="AB165" s="11"/>
      <c r="AC165" s="19"/>
      <c r="AD165" s="19"/>
      <c r="AE165" s="19"/>
      <c r="AF165" s="19"/>
      <c r="AG165" s="19"/>
      <c r="AH165" s="19"/>
      <c r="AK165" s="16"/>
      <c r="AL165" s="20"/>
      <c r="AM165" s="19"/>
      <c r="AN165" s="19"/>
    </row>
    <row r="166" spans="4:40" hidden="1">
      <c r="D166" s="5"/>
      <c r="E166" s="11"/>
      <c r="F166" s="11"/>
      <c r="H166" s="11"/>
      <c r="I166" s="11"/>
      <c r="J166" s="19"/>
      <c r="K166" s="19"/>
      <c r="M166" s="5"/>
      <c r="N166" s="5"/>
      <c r="O166" s="11"/>
      <c r="P166" s="11"/>
      <c r="Q166" s="11"/>
      <c r="R166" s="11"/>
      <c r="S166" s="11"/>
      <c r="T166" s="19"/>
      <c r="U166" s="5"/>
      <c r="V166" s="5"/>
      <c r="W166" s="19"/>
      <c r="X166" s="19"/>
      <c r="Y166" s="19"/>
      <c r="Z166" s="19"/>
      <c r="AA166" s="19"/>
      <c r="AB166" s="11"/>
      <c r="AC166" s="19"/>
      <c r="AD166" s="19"/>
      <c r="AE166" s="19"/>
      <c r="AF166" s="19"/>
      <c r="AG166" s="19"/>
      <c r="AH166" s="19"/>
      <c r="AK166" s="16"/>
      <c r="AL166" s="20"/>
      <c r="AM166" s="19"/>
      <c r="AN166" s="19"/>
    </row>
    <row r="167" spans="4:40" hidden="1">
      <c r="D167" s="5"/>
      <c r="E167" s="11"/>
      <c r="F167" s="11"/>
      <c r="H167" s="11"/>
      <c r="I167" s="11"/>
      <c r="J167" s="19"/>
      <c r="K167" s="19"/>
      <c r="M167" s="5"/>
      <c r="N167" s="5"/>
      <c r="O167" s="11"/>
      <c r="P167" s="11"/>
      <c r="Q167" s="11"/>
      <c r="R167" s="11"/>
      <c r="S167" s="11"/>
      <c r="T167" s="19"/>
      <c r="U167" s="5"/>
      <c r="V167" s="5"/>
      <c r="W167" s="19"/>
      <c r="X167" s="19"/>
      <c r="Y167" s="19"/>
      <c r="Z167" s="19"/>
      <c r="AA167" s="19"/>
      <c r="AB167" s="11"/>
      <c r="AC167" s="19"/>
      <c r="AD167" s="19"/>
      <c r="AE167" s="19"/>
      <c r="AF167" s="19"/>
      <c r="AG167" s="19"/>
      <c r="AH167" s="19"/>
      <c r="AK167" s="16"/>
      <c r="AL167" s="20"/>
      <c r="AM167" s="19"/>
      <c r="AN167" s="19"/>
    </row>
    <row r="168" spans="4:40" hidden="1">
      <c r="D168" s="5"/>
      <c r="E168" s="11"/>
      <c r="F168" s="11"/>
      <c r="H168" s="11"/>
      <c r="I168" s="11"/>
      <c r="J168" s="19"/>
      <c r="K168" s="19"/>
      <c r="M168" s="5"/>
      <c r="N168" s="5"/>
      <c r="O168" s="11"/>
      <c r="P168" s="11"/>
      <c r="Q168" s="11"/>
      <c r="R168" s="11"/>
      <c r="S168" s="11"/>
      <c r="T168" s="19"/>
      <c r="U168" s="5"/>
      <c r="V168" s="5"/>
      <c r="W168" s="19"/>
      <c r="X168" s="19"/>
      <c r="Y168" s="19"/>
      <c r="Z168" s="19"/>
      <c r="AA168" s="19"/>
      <c r="AB168" s="11"/>
      <c r="AC168" s="19"/>
      <c r="AD168" s="19"/>
      <c r="AE168" s="19"/>
      <c r="AF168" s="19"/>
      <c r="AG168" s="19"/>
      <c r="AH168" s="19"/>
      <c r="AK168" s="16"/>
      <c r="AL168" s="20"/>
      <c r="AM168" s="19"/>
      <c r="AN168" s="19"/>
    </row>
    <row r="169" spans="4:40" hidden="1">
      <c r="D169" s="5"/>
      <c r="E169" s="11"/>
      <c r="F169" s="11"/>
      <c r="H169" s="11"/>
      <c r="I169" s="11"/>
      <c r="J169" s="19"/>
      <c r="K169" s="19"/>
      <c r="M169" s="5"/>
      <c r="N169" s="5"/>
      <c r="O169" s="11"/>
      <c r="P169" s="11"/>
      <c r="Q169" s="11"/>
      <c r="R169" s="11"/>
      <c r="S169" s="11"/>
      <c r="T169" s="19"/>
      <c r="U169" s="5"/>
      <c r="V169" s="5"/>
      <c r="W169" s="19"/>
      <c r="X169" s="19"/>
      <c r="Y169" s="19"/>
      <c r="Z169" s="19"/>
      <c r="AA169" s="19"/>
      <c r="AB169" s="11"/>
      <c r="AC169" s="19"/>
      <c r="AD169" s="19"/>
      <c r="AE169" s="19"/>
      <c r="AF169" s="19"/>
      <c r="AG169" s="19"/>
      <c r="AH169" s="19"/>
      <c r="AK169" s="16"/>
      <c r="AL169" s="20"/>
      <c r="AM169" s="19"/>
      <c r="AN169" s="19"/>
    </row>
    <row r="170" spans="4:40" hidden="1">
      <c r="D170" s="5"/>
      <c r="E170" s="11"/>
      <c r="F170" s="11"/>
      <c r="H170" s="11"/>
      <c r="I170" s="11"/>
      <c r="J170" s="19"/>
      <c r="K170" s="19"/>
      <c r="M170" s="5"/>
      <c r="N170" s="5"/>
      <c r="O170" s="11"/>
      <c r="P170" s="11"/>
      <c r="Q170" s="11"/>
      <c r="R170" s="11"/>
      <c r="S170" s="11"/>
      <c r="T170" s="19"/>
      <c r="U170" s="5"/>
      <c r="V170" s="5"/>
      <c r="W170" s="19"/>
      <c r="X170" s="19"/>
      <c r="Y170" s="19"/>
      <c r="Z170" s="19"/>
      <c r="AA170" s="19"/>
      <c r="AB170" s="11"/>
      <c r="AC170" s="19"/>
      <c r="AD170" s="19"/>
      <c r="AE170" s="19"/>
      <c r="AF170" s="19"/>
      <c r="AG170" s="19"/>
      <c r="AH170" s="19"/>
      <c r="AK170" s="16"/>
      <c r="AL170" s="20"/>
      <c r="AM170" s="19"/>
      <c r="AN170" s="19"/>
    </row>
    <row r="171" spans="4:40" hidden="1">
      <c r="D171" s="5"/>
      <c r="E171" s="11"/>
      <c r="F171" s="11"/>
      <c r="H171" s="11"/>
      <c r="I171" s="11"/>
      <c r="J171" s="19"/>
      <c r="K171" s="19"/>
      <c r="M171" s="5"/>
      <c r="N171" s="5"/>
      <c r="O171" s="11"/>
      <c r="P171" s="11"/>
      <c r="Q171" s="11"/>
      <c r="R171" s="11"/>
      <c r="S171" s="11"/>
      <c r="T171" s="19"/>
      <c r="U171" s="5"/>
      <c r="V171" s="5"/>
      <c r="W171" s="19"/>
      <c r="X171" s="19"/>
      <c r="Y171" s="19"/>
      <c r="Z171" s="19"/>
      <c r="AA171" s="19"/>
      <c r="AB171" s="11"/>
      <c r="AC171" s="19"/>
      <c r="AD171" s="19"/>
      <c r="AE171" s="19"/>
      <c r="AF171" s="19"/>
      <c r="AG171" s="19"/>
      <c r="AH171" s="19"/>
      <c r="AK171" s="16"/>
      <c r="AL171" s="20"/>
      <c r="AM171" s="19"/>
      <c r="AN171" s="19"/>
    </row>
    <row r="172" spans="4:40" hidden="1">
      <c r="D172" s="5"/>
      <c r="E172" s="11"/>
      <c r="F172" s="11"/>
      <c r="H172" s="11"/>
      <c r="I172" s="11"/>
      <c r="J172" s="19"/>
      <c r="K172" s="19"/>
      <c r="M172" s="5"/>
      <c r="N172" s="5"/>
      <c r="O172" s="11"/>
      <c r="P172" s="11"/>
      <c r="Q172" s="11"/>
      <c r="R172" s="11"/>
      <c r="S172" s="11"/>
      <c r="T172" s="19"/>
      <c r="U172" s="5"/>
      <c r="V172" s="5"/>
      <c r="W172" s="19"/>
      <c r="X172" s="19"/>
      <c r="Y172" s="19"/>
      <c r="Z172" s="19"/>
      <c r="AA172" s="19"/>
      <c r="AB172" s="11"/>
      <c r="AC172" s="19"/>
      <c r="AD172" s="19"/>
      <c r="AE172" s="19"/>
      <c r="AF172" s="19"/>
      <c r="AG172" s="19"/>
      <c r="AH172" s="19"/>
      <c r="AK172" s="16"/>
      <c r="AL172" s="20"/>
      <c r="AM172" s="19"/>
      <c r="AN172" s="19"/>
    </row>
    <row r="173" spans="4:40" hidden="1">
      <c r="D173" s="5"/>
      <c r="E173" s="11"/>
      <c r="F173" s="11"/>
      <c r="H173" s="11"/>
      <c r="I173" s="11"/>
      <c r="J173" s="19"/>
      <c r="K173" s="19"/>
      <c r="M173" s="5"/>
      <c r="N173" s="5"/>
      <c r="O173" s="11"/>
      <c r="P173" s="11"/>
      <c r="Q173" s="11"/>
      <c r="R173" s="11"/>
      <c r="S173" s="11"/>
      <c r="T173" s="19"/>
      <c r="U173" s="5"/>
      <c r="V173" s="5"/>
      <c r="W173" s="19"/>
      <c r="X173" s="19"/>
      <c r="Y173" s="19"/>
      <c r="Z173" s="19"/>
      <c r="AA173" s="19"/>
      <c r="AB173" s="11"/>
      <c r="AC173" s="19"/>
      <c r="AD173" s="19"/>
      <c r="AE173" s="19"/>
      <c r="AF173" s="19"/>
      <c r="AG173" s="19"/>
      <c r="AH173" s="19"/>
      <c r="AK173" s="16"/>
      <c r="AL173" s="20"/>
      <c r="AM173" s="19"/>
      <c r="AN173" s="19"/>
    </row>
    <row r="174" spans="4:40" hidden="1">
      <c r="D174" s="5"/>
      <c r="E174" s="11"/>
      <c r="F174" s="11"/>
      <c r="H174" s="11"/>
      <c r="I174" s="11"/>
      <c r="J174" s="19"/>
      <c r="K174" s="19"/>
      <c r="M174" s="5"/>
      <c r="N174" s="5"/>
      <c r="O174" s="11"/>
      <c r="P174" s="11"/>
      <c r="Q174" s="11"/>
      <c r="R174" s="11"/>
      <c r="S174" s="11"/>
      <c r="T174" s="19"/>
      <c r="U174" s="5"/>
      <c r="V174" s="5"/>
      <c r="W174" s="19"/>
      <c r="X174" s="19"/>
      <c r="Y174" s="19"/>
      <c r="Z174" s="19"/>
      <c r="AA174" s="19"/>
      <c r="AB174" s="11"/>
      <c r="AC174" s="19"/>
      <c r="AD174" s="19"/>
      <c r="AE174" s="19"/>
      <c r="AF174" s="19"/>
      <c r="AG174" s="19"/>
      <c r="AH174" s="19"/>
      <c r="AK174" s="16"/>
      <c r="AL174" s="20"/>
      <c r="AM174" s="19"/>
      <c r="AN174" s="19"/>
    </row>
    <row r="175" spans="4:40" hidden="1">
      <c r="D175" s="5"/>
      <c r="E175" s="11"/>
      <c r="F175" s="11"/>
      <c r="H175" s="11"/>
      <c r="I175" s="11"/>
      <c r="J175" s="19"/>
      <c r="K175" s="19"/>
      <c r="M175" s="5"/>
      <c r="N175" s="5"/>
      <c r="O175" s="11"/>
      <c r="P175" s="11"/>
      <c r="Q175" s="11"/>
      <c r="R175" s="11"/>
      <c r="S175" s="11"/>
      <c r="T175" s="19"/>
      <c r="U175" s="5"/>
      <c r="V175" s="5"/>
      <c r="W175" s="19"/>
      <c r="X175" s="19"/>
      <c r="Y175" s="19"/>
      <c r="Z175" s="19"/>
      <c r="AA175" s="19"/>
      <c r="AB175" s="11"/>
      <c r="AC175" s="19"/>
      <c r="AD175" s="19"/>
      <c r="AE175" s="19"/>
      <c r="AF175" s="19"/>
      <c r="AG175" s="19"/>
      <c r="AH175" s="19"/>
      <c r="AK175" s="16"/>
      <c r="AL175" s="20"/>
      <c r="AM175" s="19"/>
      <c r="AN175" s="19"/>
    </row>
    <row r="176" spans="4:40" hidden="1">
      <c r="D176" s="5"/>
      <c r="E176" s="11"/>
      <c r="F176" s="11"/>
      <c r="H176" s="11"/>
      <c r="I176" s="11"/>
      <c r="J176" s="19"/>
      <c r="K176" s="19"/>
      <c r="M176" s="5"/>
      <c r="N176" s="5"/>
      <c r="O176" s="11"/>
      <c r="P176" s="11"/>
      <c r="Q176" s="11"/>
      <c r="R176" s="11"/>
      <c r="S176" s="11"/>
      <c r="T176" s="19"/>
      <c r="U176" s="5"/>
      <c r="V176" s="5"/>
      <c r="W176" s="19"/>
      <c r="X176" s="19"/>
      <c r="Y176" s="19"/>
      <c r="Z176" s="19"/>
      <c r="AA176" s="19"/>
      <c r="AB176" s="11"/>
      <c r="AC176" s="19"/>
      <c r="AD176" s="19"/>
      <c r="AE176" s="19"/>
      <c r="AF176" s="19"/>
      <c r="AG176" s="19"/>
      <c r="AH176" s="19"/>
      <c r="AK176" s="16"/>
      <c r="AL176" s="20"/>
      <c r="AM176" s="19"/>
      <c r="AN176" s="19"/>
    </row>
    <row r="177" spans="4:40" hidden="1">
      <c r="D177" s="5"/>
      <c r="E177" s="11"/>
      <c r="F177" s="11"/>
      <c r="H177" s="11"/>
      <c r="I177" s="11"/>
      <c r="J177" s="19"/>
      <c r="K177" s="19"/>
      <c r="M177" s="5"/>
      <c r="N177" s="5"/>
      <c r="O177" s="11"/>
      <c r="P177" s="11"/>
      <c r="Q177" s="11"/>
      <c r="R177" s="11"/>
      <c r="S177" s="11"/>
      <c r="T177" s="19"/>
      <c r="U177" s="5"/>
      <c r="V177" s="5"/>
      <c r="W177" s="19"/>
      <c r="X177" s="19"/>
      <c r="Y177" s="19"/>
      <c r="Z177" s="19"/>
      <c r="AA177" s="19"/>
      <c r="AB177" s="11"/>
      <c r="AC177" s="19"/>
      <c r="AD177" s="19"/>
      <c r="AE177" s="19"/>
      <c r="AF177" s="19"/>
      <c r="AG177" s="19"/>
      <c r="AH177" s="19"/>
      <c r="AK177" s="16"/>
      <c r="AL177" s="20"/>
      <c r="AM177" s="19"/>
      <c r="AN177" s="19"/>
    </row>
    <row r="178" spans="4:40" hidden="1">
      <c r="D178" s="5"/>
      <c r="E178" s="11"/>
      <c r="F178" s="11"/>
      <c r="H178" s="11"/>
      <c r="I178" s="11"/>
      <c r="J178" s="19"/>
      <c r="K178" s="19"/>
      <c r="M178" s="5"/>
      <c r="N178" s="5"/>
      <c r="O178" s="11"/>
      <c r="P178" s="11"/>
      <c r="Q178" s="11"/>
      <c r="R178" s="11"/>
      <c r="S178" s="11"/>
      <c r="T178" s="19"/>
      <c r="U178" s="5"/>
      <c r="V178" s="5"/>
      <c r="W178" s="19"/>
      <c r="X178" s="19"/>
      <c r="Y178" s="19"/>
      <c r="Z178" s="19"/>
      <c r="AA178" s="19"/>
      <c r="AB178" s="11"/>
      <c r="AC178" s="19"/>
      <c r="AD178" s="19"/>
      <c r="AE178" s="19"/>
      <c r="AF178" s="19"/>
      <c r="AG178" s="19"/>
      <c r="AH178" s="19"/>
      <c r="AK178" s="16"/>
      <c r="AL178" s="20"/>
      <c r="AM178" s="19"/>
      <c r="AN178" s="19"/>
    </row>
    <row r="179" spans="4:40" hidden="1">
      <c r="D179" s="5"/>
      <c r="E179" s="11"/>
      <c r="F179" s="11"/>
      <c r="H179" s="11"/>
      <c r="I179" s="11"/>
      <c r="J179" s="19"/>
      <c r="K179" s="19"/>
      <c r="M179" s="5"/>
      <c r="N179" s="5"/>
      <c r="O179" s="11"/>
      <c r="P179" s="11"/>
      <c r="Q179" s="11"/>
      <c r="R179" s="11"/>
      <c r="S179" s="11"/>
      <c r="T179" s="19"/>
      <c r="U179" s="5"/>
      <c r="V179" s="5"/>
      <c r="W179" s="19"/>
      <c r="X179" s="19"/>
      <c r="Y179" s="19"/>
      <c r="Z179" s="19"/>
      <c r="AA179" s="19"/>
      <c r="AB179" s="11"/>
      <c r="AC179" s="19"/>
      <c r="AD179" s="19"/>
      <c r="AE179" s="19"/>
      <c r="AF179" s="19"/>
      <c r="AG179" s="19"/>
      <c r="AH179" s="19"/>
      <c r="AK179" s="16"/>
      <c r="AL179" s="20"/>
      <c r="AM179" s="19"/>
      <c r="AN179" s="19"/>
    </row>
    <row r="180" spans="4:40" hidden="1">
      <c r="D180" s="5"/>
      <c r="E180" s="11"/>
      <c r="F180" s="11"/>
      <c r="H180" s="11"/>
      <c r="I180" s="11"/>
      <c r="J180" s="19"/>
      <c r="K180" s="19"/>
      <c r="M180" s="5"/>
      <c r="N180" s="5"/>
      <c r="O180" s="11"/>
      <c r="P180" s="11"/>
      <c r="Q180" s="11"/>
      <c r="R180" s="11"/>
      <c r="S180" s="11"/>
      <c r="T180" s="19"/>
      <c r="U180" s="5"/>
      <c r="V180" s="5"/>
      <c r="W180" s="19"/>
      <c r="X180" s="19"/>
      <c r="Y180" s="19"/>
      <c r="Z180" s="19"/>
      <c r="AA180" s="19"/>
      <c r="AB180" s="11"/>
      <c r="AC180" s="19"/>
      <c r="AD180" s="19"/>
      <c r="AE180" s="19"/>
      <c r="AF180" s="19"/>
      <c r="AG180" s="19"/>
      <c r="AH180" s="19"/>
      <c r="AK180" s="16"/>
      <c r="AL180" s="20"/>
      <c r="AM180" s="19"/>
      <c r="AN180" s="19"/>
    </row>
    <row r="181" spans="4:40" hidden="1">
      <c r="D181" s="5"/>
      <c r="E181" s="11"/>
      <c r="F181" s="11"/>
      <c r="H181" s="11"/>
      <c r="I181" s="11"/>
      <c r="J181" s="19"/>
      <c r="K181" s="19"/>
      <c r="M181" s="5"/>
      <c r="N181" s="5"/>
      <c r="O181" s="11"/>
      <c r="P181" s="11"/>
      <c r="Q181" s="11"/>
      <c r="R181" s="11"/>
      <c r="S181" s="11"/>
      <c r="T181" s="19"/>
      <c r="U181" s="5"/>
      <c r="V181" s="5"/>
      <c r="W181" s="19"/>
      <c r="X181" s="19"/>
      <c r="Y181" s="19"/>
      <c r="Z181" s="19"/>
      <c r="AA181" s="19"/>
      <c r="AB181" s="11"/>
      <c r="AC181" s="19"/>
      <c r="AD181" s="19"/>
      <c r="AE181" s="19"/>
      <c r="AF181" s="19"/>
      <c r="AG181" s="19"/>
      <c r="AH181" s="19"/>
      <c r="AK181" s="16"/>
      <c r="AL181" s="20"/>
      <c r="AM181" s="19"/>
      <c r="AN181" s="19"/>
    </row>
    <row r="182" spans="4:40" hidden="1">
      <c r="D182" s="5"/>
      <c r="E182" s="11"/>
      <c r="F182" s="11"/>
      <c r="H182" s="11"/>
      <c r="I182" s="11"/>
      <c r="J182" s="19"/>
      <c r="K182" s="19"/>
      <c r="M182" s="5"/>
      <c r="N182" s="5"/>
      <c r="O182" s="11"/>
      <c r="P182" s="11"/>
      <c r="Q182" s="11"/>
      <c r="R182" s="11"/>
      <c r="S182" s="11"/>
      <c r="T182" s="19"/>
      <c r="U182" s="5"/>
      <c r="V182" s="5"/>
      <c r="W182" s="19"/>
      <c r="X182" s="19"/>
      <c r="Y182" s="19"/>
      <c r="Z182" s="19"/>
      <c r="AA182" s="19"/>
      <c r="AB182" s="11"/>
      <c r="AC182" s="19"/>
      <c r="AD182" s="19"/>
      <c r="AE182" s="19"/>
      <c r="AF182" s="19"/>
      <c r="AG182" s="19"/>
      <c r="AH182" s="19"/>
      <c r="AK182" s="16"/>
      <c r="AL182" s="20"/>
      <c r="AM182" s="19"/>
      <c r="AN182" s="19"/>
    </row>
    <row r="183" spans="4:40" hidden="1">
      <c r="D183" s="5"/>
      <c r="E183" s="11"/>
      <c r="F183" s="11"/>
      <c r="H183" s="11"/>
      <c r="I183" s="11"/>
      <c r="J183" s="19"/>
      <c r="K183" s="19"/>
      <c r="M183" s="5"/>
      <c r="N183" s="5"/>
      <c r="O183" s="11"/>
      <c r="P183" s="11"/>
      <c r="Q183" s="11"/>
      <c r="R183" s="11"/>
      <c r="S183" s="11"/>
      <c r="T183" s="19"/>
      <c r="U183" s="5"/>
      <c r="V183" s="5"/>
      <c r="W183" s="19"/>
      <c r="X183" s="19"/>
      <c r="Y183" s="19"/>
      <c r="Z183" s="19"/>
      <c r="AA183" s="19"/>
      <c r="AB183" s="11"/>
      <c r="AC183" s="19"/>
      <c r="AD183" s="19"/>
      <c r="AE183" s="19"/>
      <c r="AF183" s="19"/>
      <c r="AG183" s="19"/>
      <c r="AH183" s="19"/>
      <c r="AK183" s="16"/>
      <c r="AL183" s="20"/>
      <c r="AM183" s="19"/>
      <c r="AN183" s="19"/>
    </row>
    <row r="184" spans="4:40" hidden="1">
      <c r="D184" s="5"/>
      <c r="E184" s="11"/>
      <c r="F184" s="11"/>
      <c r="H184" s="11"/>
      <c r="I184" s="11"/>
      <c r="J184" s="19"/>
      <c r="K184" s="19"/>
      <c r="M184" s="5"/>
      <c r="N184" s="5"/>
      <c r="O184" s="11"/>
      <c r="P184" s="11"/>
      <c r="Q184" s="11"/>
      <c r="R184" s="11"/>
      <c r="S184" s="11"/>
      <c r="T184" s="19"/>
      <c r="U184" s="5"/>
      <c r="V184" s="5"/>
      <c r="W184" s="19"/>
      <c r="X184" s="19"/>
      <c r="Y184" s="19"/>
      <c r="Z184" s="19"/>
      <c r="AA184" s="19"/>
      <c r="AB184" s="11"/>
      <c r="AC184" s="19"/>
      <c r="AD184" s="19"/>
      <c r="AE184" s="19"/>
      <c r="AF184" s="19"/>
      <c r="AG184" s="19"/>
      <c r="AH184" s="19"/>
      <c r="AK184" s="16"/>
      <c r="AL184" s="20"/>
      <c r="AM184" s="19"/>
      <c r="AN184" s="19"/>
    </row>
    <row r="185" spans="4:40" hidden="1">
      <c r="D185" s="5"/>
      <c r="E185" s="11"/>
      <c r="F185" s="11"/>
      <c r="H185" s="11"/>
      <c r="I185" s="11"/>
      <c r="J185" s="19"/>
      <c r="K185" s="19"/>
      <c r="M185" s="5"/>
      <c r="N185" s="5"/>
      <c r="O185" s="11"/>
      <c r="P185" s="11"/>
      <c r="Q185" s="11"/>
      <c r="R185" s="11"/>
      <c r="S185" s="11"/>
      <c r="T185" s="19"/>
      <c r="U185" s="5"/>
      <c r="V185" s="5"/>
      <c r="W185" s="19"/>
      <c r="X185" s="19"/>
      <c r="Y185" s="19"/>
      <c r="Z185" s="19"/>
      <c r="AA185" s="19"/>
      <c r="AB185" s="11"/>
      <c r="AC185" s="19"/>
      <c r="AD185" s="19"/>
      <c r="AE185" s="19"/>
      <c r="AF185" s="19"/>
      <c r="AG185" s="19"/>
      <c r="AH185" s="19"/>
      <c r="AK185" s="16"/>
      <c r="AL185" s="20"/>
      <c r="AM185" s="19"/>
      <c r="AN185" s="19"/>
    </row>
    <row r="186" spans="4:40" hidden="1">
      <c r="D186" s="5"/>
      <c r="E186" s="11"/>
      <c r="F186" s="11"/>
      <c r="H186" s="11"/>
      <c r="I186" s="11"/>
      <c r="J186" s="19"/>
      <c r="K186" s="19"/>
      <c r="M186" s="5"/>
      <c r="N186" s="5"/>
      <c r="O186" s="11"/>
      <c r="P186" s="11"/>
      <c r="Q186" s="11"/>
      <c r="R186" s="11"/>
      <c r="S186" s="11"/>
      <c r="T186" s="19"/>
      <c r="U186" s="5"/>
      <c r="V186" s="5"/>
      <c r="W186" s="19"/>
      <c r="X186" s="19"/>
      <c r="Y186" s="19"/>
      <c r="Z186" s="19"/>
      <c r="AA186" s="19"/>
      <c r="AB186" s="11"/>
      <c r="AC186" s="19"/>
      <c r="AD186" s="19"/>
      <c r="AE186" s="19"/>
      <c r="AF186" s="19"/>
      <c r="AG186" s="19"/>
      <c r="AH186" s="19"/>
      <c r="AK186" s="16"/>
      <c r="AL186" s="20"/>
      <c r="AM186" s="19"/>
      <c r="AN186" s="19"/>
    </row>
    <row r="187" spans="4:40" hidden="1">
      <c r="D187" s="5"/>
      <c r="E187" s="11"/>
      <c r="F187" s="11"/>
      <c r="H187" s="11"/>
      <c r="I187" s="11"/>
      <c r="J187" s="19"/>
      <c r="K187" s="19"/>
      <c r="M187" s="5"/>
      <c r="N187" s="5"/>
      <c r="O187" s="11"/>
      <c r="P187" s="11"/>
      <c r="Q187" s="11"/>
      <c r="R187" s="11"/>
      <c r="S187" s="11"/>
      <c r="T187" s="19"/>
      <c r="U187" s="5"/>
      <c r="V187" s="5"/>
      <c r="W187" s="19"/>
      <c r="X187" s="19"/>
      <c r="Y187" s="19"/>
      <c r="Z187" s="19"/>
      <c r="AA187" s="19"/>
      <c r="AB187" s="11"/>
      <c r="AC187" s="19"/>
      <c r="AD187" s="19"/>
      <c r="AE187" s="19"/>
      <c r="AF187" s="19"/>
      <c r="AG187" s="19"/>
      <c r="AH187" s="19"/>
      <c r="AK187" s="16"/>
      <c r="AL187" s="20"/>
      <c r="AM187" s="19"/>
      <c r="AN187" s="19"/>
    </row>
    <row r="188" spans="4:40" hidden="1">
      <c r="D188" s="5"/>
      <c r="E188" s="11"/>
      <c r="F188" s="11"/>
      <c r="H188" s="11"/>
      <c r="I188" s="11"/>
      <c r="J188" s="19"/>
      <c r="K188" s="19"/>
      <c r="M188" s="5"/>
      <c r="N188" s="5"/>
      <c r="O188" s="11"/>
      <c r="P188" s="11"/>
      <c r="Q188" s="11"/>
      <c r="R188" s="11"/>
      <c r="S188" s="11"/>
      <c r="T188" s="19"/>
      <c r="U188" s="5"/>
      <c r="V188" s="5"/>
      <c r="W188" s="19"/>
      <c r="X188" s="19"/>
      <c r="Y188" s="19"/>
      <c r="Z188" s="19"/>
      <c r="AA188" s="19"/>
      <c r="AB188" s="11"/>
      <c r="AC188" s="19"/>
      <c r="AD188" s="19"/>
      <c r="AE188" s="19"/>
      <c r="AF188" s="19"/>
      <c r="AG188" s="19"/>
      <c r="AH188" s="19"/>
      <c r="AK188" s="16"/>
      <c r="AL188" s="20"/>
      <c r="AM188" s="19"/>
      <c r="AN188" s="19"/>
    </row>
    <row r="189" spans="4:40" hidden="1">
      <c r="D189" s="5"/>
      <c r="E189" s="11"/>
      <c r="F189" s="11"/>
      <c r="H189" s="11"/>
      <c r="I189" s="11"/>
      <c r="J189" s="19"/>
      <c r="K189" s="19"/>
      <c r="M189" s="5"/>
      <c r="N189" s="5"/>
      <c r="O189" s="11"/>
      <c r="P189" s="11"/>
      <c r="Q189" s="11"/>
      <c r="R189" s="11"/>
      <c r="S189" s="11"/>
      <c r="T189" s="19"/>
      <c r="U189" s="5"/>
      <c r="V189" s="5"/>
      <c r="W189" s="19"/>
      <c r="X189" s="19"/>
      <c r="Y189" s="19"/>
      <c r="Z189" s="19"/>
      <c r="AA189" s="19"/>
      <c r="AB189" s="11"/>
      <c r="AC189" s="19"/>
      <c r="AD189" s="19"/>
      <c r="AE189" s="19"/>
      <c r="AF189" s="19"/>
      <c r="AG189" s="19"/>
      <c r="AH189" s="19"/>
      <c r="AK189" s="16"/>
      <c r="AL189" s="20"/>
      <c r="AM189" s="19"/>
      <c r="AN189" s="19"/>
    </row>
    <row r="190" spans="4:40" hidden="1">
      <c r="D190" s="5"/>
      <c r="E190" s="11"/>
      <c r="F190" s="11"/>
      <c r="H190" s="11"/>
      <c r="I190" s="11"/>
      <c r="J190" s="19"/>
      <c r="K190" s="19"/>
      <c r="M190" s="5"/>
      <c r="N190" s="5"/>
      <c r="O190" s="11"/>
      <c r="P190" s="11"/>
      <c r="Q190" s="11"/>
      <c r="R190" s="11"/>
      <c r="S190" s="11"/>
      <c r="T190" s="19"/>
      <c r="U190" s="5"/>
      <c r="V190" s="5"/>
      <c r="W190" s="19"/>
      <c r="X190" s="19"/>
      <c r="Y190" s="19"/>
      <c r="Z190" s="19"/>
      <c r="AA190" s="19"/>
      <c r="AB190" s="11"/>
      <c r="AC190" s="19"/>
      <c r="AD190" s="19"/>
      <c r="AE190" s="19"/>
      <c r="AF190" s="19"/>
      <c r="AG190" s="19"/>
      <c r="AH190" s="19"/>
      <c r="AK190" s="16"/>
      <c r="AL190" s="20"/>
      <c r="AM190" s="19"/>
      <c r="AN190" s="19"/>
    </row>
    <row r="191" spans="4:40" hidden="1">
      <c r="D191" s="5"/>
      <c r="E191" s="11"/>
      <c r="F191" s="11"/>
      <c r="H191" s="11"/>
      <c r="I191" s="11"/>
      <c r="J191" s="19"/>
      <c r="K191" s="19"/>
      <c r="M191" s="5"/>
      <c r="N191" s="5"/>
      <c r="O191" s="11"/>
      <c r="P191" s="11"/>
      <c r="Q191" s="11"/>
      <c r="R191" s="11"/>
      <c r="S191" s="11"/>
      <c r="T191" s="19"/>
      <c r="U191" s="5"/>
      <c r="V191" s="5"/>
      <c r="W191" s="19"/>
      <c r="X191" s="19"/>
      <c r="Y191" s="19"/>
      <c r="Z191" s="19"/>
      <c r="AA191" s="19"/>
      <c r="AB191" s="11"/>
      <c r="AC191" s="19"/>
      <c r="AD191" s="19"/>
      <c r="AE191" s="19"/>
      <c r="AF191" s="19"/>
      <c r="AG191" s="19"/>
      <c r="AH191" s="19"/>
      <c r="AK191" s="16"/>
      <c r="AL191" s="20"/>
      <c r="AM191" s="19"/>
      <c r="AN191" s="19"/>
    </row>
    <row r="192" spans="4:40" hidden="1">
      <c r="D192" s="5"/>
      <c r="E192" s="11"/>
      <c r="F192" s="11"/>
      <c r="H192" s="11"/>
      <c r="I192" s="11"/>
      <c r="J192" s="19"/>
      <c r="K192" s="19"/>
      <c r="M192" s="5"/>
      <c r="N192" s="5"/>
      <c r="O192" s="11"/>
      <c r="P192" s="11"/>
      <c r="Q192" s="11"/>
      <c r="R192" s="11"/>
      <c r="S192" s="11"/>
      <c r="T192" s="19"/>
      <c r="U192" s="5"/>
      <c r="V192" s="5"/>
      <c r="W192" s="19"/>
      <c r="X192" s="19"/>
      <c r="Y192" s="19"/>
      <c r="Z192" s="19"/>
      <c r="AA192" s="19"/>
      <c r="AB192" s="11"/>
      <c r="AC192" s="19"/>
      <c r="AD192" s="19"/>
      <c r="AE192" s="19"/>
      <c r="AF192" s="19"/>
      <c r="AG192" s="19"/>
      <c r="AH192" s="19"/>
      <c r="AK192" s="16"/>
      <c r="AL192" s="20"/>
      <c r="AM192" s="19"/>
      <c r="AN192" s="19"/>
    </row>
    <row r="193" spans="4:40" hidden="1">
      <c r="D193" s="5"/>
      <c r="E193" s="11"/>
      <c r="F193" s="11"/>
      <c r="H193" s="11"/>
      <c r="I193" s="11"/>
      <c r="J193" s="19"/>
      <c r="K193" s="19"/>
      <c r="M193" s="5"/>
      <c r="N193" s="5"/>
      <c r="O193" s="11"/>
      <c r="P193" s="11"/>
      <c r="Q193" s="11"/>
      <c r="R193" s="11"/>
      <c r="S193" s="11"/>
      <c r="T193" s="19"/>
      <c r="U193" s="5"/>
      <c r="V193" s="5"/>
      <c r="W193" s="19"/>
      <c r="X193" s="19"/>
      <c r="Y193" s="19"/>
      <c r="Z193" s="19"/>
      <c r="AA193" s="19"/>
      <c r="AB193" s="11"/>
      <c r="AC193" s="19"/>
      <c r="AD193" s="19"/>
      <c r="AE193" s="19"/>
      <c r="AF193" s="19"/>
      <c r="AG193" s="19"/>
      <c r="AH193" s="19"/>
      <c r="AK193" s="16"/>
      <c r="AL193" s="20"/>
      <c r="AM193" s="19"/>
      <c r="AN193" s="19"/>
    </row>
    <row r="194" spans="4:40" hidden="1">
      <c r="D194" s="5"/>
      <c r="E194" s="11"/>
      <c r="F194" s="11"/>
      <c r="H194" s="11"/>
      <c r="I194" s="11"/>
      <c r="J194" s="19"/>
      <c r="K194" s="19"/>
      <c r="M194" s="5"/>
      <c r="N194" s="5"/>
      <c r="O194" s="11"/>
      <c r="P194" s="11"/>
      <c r="Q194" s="11"/>
      <c r="R194" s="11"/>
      <c r="S194" s="11"/>
      <c r="T194" s="19"/>
      <c r="U194" s="5"/>
      <c r="V194" s="5"/>
      <c r="W194" s="19"/>
      <c r="X194" s="19"/>
      <c r="Y194" s="19"/>
      <c r="Z194" s="19"/>
      <c r="AA194" s="19"/>
      <c r="AB194" s="11"/>
      <c r="AC194" s="19"/>
      <c r="AD194" s="19"/>
      <c r="AE194" s="19"/>
      <c r="AF194" s="19"/>
      <c r="AG194" s="19"/>
      <c r="AH194" s="19"/>
      <c r="AK194" s="16"/>
      <c r="AL194" s="20"/>
      <c r="AM194" s="19"/>
      <c r="AN194" s="19"/>
    </row>
    <row r="195" spans="4:40" hidden="1">
      <c r="D195" s="5"/>
      <c r="E195" s="11"/>
      <c r="F195" s="11"/>
      <c r="H195" s="11"/>
      <c r="I195" s="11"/>
      <c r="J195" s="19"/>
      <c r="K195" s="19"/>
      <c r="M195" s="5"/>
      <c r="N195" s="5"/>
      <c r="O195" s="11"/>
      <c r="P195" s="11"/>
      <c r="Q195" s="11"/>
      <c r="R195" s="11"/>
      <c r="S195" s="11"/>
      <c r="T195" s="19"/>
      <c r="U195" s="5"/>
      <c r="V195" s="5"/>
      <c r="W195" s="19"/>
      <c r="X195" s="19"/>
      <c r="Y195" s="19"/>
      <c r="Z195" s="19"/>
      <c r="AA195" s="19"/>
      <c r="AB195" s="11"/>
      <c r="AC195" s="19"/>
      <c r="AD195" s="19"/>
      <c r="AE195" s="19"/>
      <c r="AF195" s="19"/>
      <c r="AG195" s="19"/>
      <c r="AH195" s="19"/>
      <c r="AK195" s="16"/>
      <c r="AL195" s="20"/>
      <c r="AM195" s="19"/>
      <c r="AN195" s="19"/>
    </row>
    <row r="196" spans="4:40" hidden="1">
      <c r="D196" s="5"/>
      <c r="E196" s="11"/>
      <c r="F196" s="11"/>
      <c r="H196" s="11"/>
      <c r="I196" s="11"/>
      <c r="J196" s="19"/>
      <c r="K196" s="19"/>
      <c r="M196" s="5"/>
      <c r="N196" s="5"/>
      <c r="O196" s="11"/>
      <c r="P196" s="11"/>
      <c r="Q196" s="11"/>
      <c r="R196" s="11"/>
      <c r="S196" s="11"/>
      <c r="T196" s="19"/>
      <c r="U196" s="5"/>
      <c r="V196" s="5"/>
      <c r="W196" s="19"/>
      <c r="X196" s="19"/>
      <c r="Y196" s="19"/>
      <c r="Z196" s="19"/>
      <c r="AA196" s="19"/>
      <c r="AB196" s="11"/>
      <c r="AC196" s="19"/>
      <c r="AD196" s="19"/>
      <c r="AE196" s="19"/>
      <c r="AF196" s="19"/>
      <c r="AG196" s="19"/>
      <c r="AH196" s="19"/>
      <c r="AK196" s="16"/>
      <c r="AL196" s="20"/>
      <c r="AM196" s="19"/>
      <c r="AN196" s="19"/>
    </row>
    <row r="197" spans="4:40" hidden="1">
      <c r="D197" s="5"/>
      <c r="E197" s="11"/>
      <c r="F197" s="11"/>
      <c r="H197" s="11"/>
      <c r="I197" s="11"/>
      <c r="J197" s="19"/>
      <c r="K197" s="19"/>
      <c r="M197" s="5"/>
      <c r="N197" s="5"/>
      <c r="O197" s="11"/>
      <c r="P197" s="11"/>
      <c r="Q197" s="11"/>
      <c r="R197" s="11"/>
      <c r="S197" s="11"/>
      <c r="T197" s="19"/>
      <c r="U197" s="5"/>
      <c r="V197" s="5"/>
      <c r="W197" s="19"/>
      <c r="X197" s="19"/>
      <c r="Y197" s="19"/>
      <c r="Z197" s="19"/>
      <c r="AA197" s="19"/>
      <c r="AB197" s="11"/>
      <c r="AC197" s="19"/>
      <c r="AD197" s="19"/>
      <c r="AE197" s="19"/>
      <c r="AF197" s="19"/>
      <c r="AG197" s="19"/>
      <c r="AH197" s="19"/>
      <c r="AK197" s="16"/>
      <c r="AL197" s="20"/>
      <c r="AM197" s="19"/>
      <c r="AN197" s="19"/>
    </row>
    <row r="198" spans="4:40" hidden="1">
      <c r="D198" s="5"/>
      <c r="E198" s="11"/>
      <c r="F198" s="11"/>
      <c r="H198" s="11"/>
      <c r="I198" s="11"/>
      <c r="J198" s="19"/>
      <c r="K198" s="19"/>
      <c r="M198" s="5"/>
      <c r="N198" s="5"/>
      <c r="O198" s="11"/>
      <c r="P198" s="11"/>
      <c r="Q198" s="11"/>
      <c r="R198" s="11"/>
      <c r="S198" s="11"/>
      <c r="T198" s="19"/>
      <c r="U198" s="5"/>
      <c r="V198" s="5"/>
      <c r="W198" s="19"/>
      <c r="X198" s="19"/>
      <c r="Y198" s="19"/>
      <c r="Z198" s="19"/>
      <c r="AA198" s="19"/>
      <c r="AB198" s="11"/>
      <c r="AC198" s="19"/>
      <c r="AD198" s="19"/>
      <c r="AE198" s="19"/>
      <c r="AF198" s="19"/>
      <c r="AG198" s="19"/>
      <c r="AH198" s="19"/>
      <c r="AK198" s="16"/>
      <c r="AL198" s="20"/>
      <c r="AM198" s="19"/>
      <c r="AN198" s="19"/>
    </row>
    <row r="199" spans="4:40" hidden="1">
      <c r="D199" s="5"/>
      <c r="E199" s="11"/>
      <c r="F199" s="11"/>
      <c r="H199" s="11"/>
      <c r="I199" s="11"/>
      <c r="J199" s="19"/>
      <c r="K199" s="19"/>
      <c r="M199" s="5"/>
      <c r="N199" s="5"/>
      <c r="O199" s="11"/>
      <c r="P199" s="11"/>
      <c r="Q199" s="11"/>
      <c r="R199" s="11"/>
      <c r="S199" s="11"/>
      <c r="T199" s="19"/>
      <c r="U199" s="5"/>
      <c r="V199" s="5"/>
      <c r="W199" s="19"/>
      <c r="X199" s="19"/>
      <c r="Y199" s="19"/>
      <c r="Z199" s="19"/>
      <c r="AA199" s="19"/>
      <c r="AB199" s="11"/>
      <c r="AC199" s="19"/>
      <c r="AD199" s="19"/>
      <c r="AE199" s="19"/>
      <c r="AF199" s="19"/>
      <c r="AG199" s="19"/>
      <c r="AH199" s="19"/>
      <c r="AK199" s="16"/>
      <c r="AL199" s="20"/>
      <c r="AM199" s="19"/>
      <c r="AN199" s="19"/>
    </row>
    <row r="200" spans="4:40" hidden="1">
      <c r="D200" s="5"/>
      <c r="E200" s="11"/>
      <c r="F200" s="11"/>
      <c r="H200" s="11"/>
      <c r="I200" s="11"/>
      <c r="J200" s="19"/>
      <c r="K200" s="19"/>
      <c r="M200" s="5"/>
      <c r="N200" s="5"/>
      <c r="O200" s="11"/>
      <c r="P200" s="11"/>
      <c r="Q200" s="11"/>
      <c r="R200" s="11"/>
      <c r="S200" s="11"/>
      <c r="T200" s="19"/>
      <c r="U200" s="5"/>
      <c r="V200" s="5"/>
      <c r="W200" s="19"/>
      <c r="X200" s="19"/>
      <c r="Y200" s="19"/>
      <c r="Z200" s="19"/>
      <c r="AA200" s="19"/>
      <c r="AB200" s="11"/>
      <c r="AC200" s="19"/>
      <c r="AD200" s="19"/>
      <c r="AE200" s="19"/>
      <c r="AF200" s="19"/>
      <c r="AG200" s="19"/>
      <c r="AH200" s="19"/>
      <c r="AK200" s="16"/>
      <c r="AL200" s="20"/>
      <c r="AM200" s="19"/>
      <c r="AN200" s="19"/>
    </row>
    <row r="201" spans="4:40" hidden="1">
      <c r="D201" s="5"/>
      <c r="E201" s="11"/>
      <c r="F201" s="11"/>
      <c r="H201" s="11"/>
      <c r="I201" s="11"/>
      <c r="J201" s="19"/>
      <c r="K201" s="19"/>
      <c r="M201" s="5"/>
      <c r="N201" s="5"/>
      <c r="O201" s="11"/>
      <c r="P201" s="11"/>
      <c r="Q201" s="11"/>
      <c r="R201" s="11"/>
      <c r="S201" s="11"/>
      <c r="T201" s="19"/>
      <c r="U201" s="5"/>
      <c r="V201" s="5"/>
      <c r="W201" s="19"/>
      <c r="X201" s="19"/>
      <c r="Y201" s="19"/>
      <c r="Z201" s="19"/>
      <c r="AA201" s="19"/>
      <c r="AB201" s="11"/>
      <c r="AC201" s="19"/>
      <c r="AD201" s="19"/>
      <c r="AE201" s="19"/>
      <c r="AF201" s="19"/>
      <c r="AG201" s="19"/>
      <c r="AH201" s="19"/>
      <c r="AK201" s="16"/>
      <c r="AL201" s="20"/>
      <c r="AM201" s="19"/>
      <c r="AN201" s="19"/>
    </row>
    <row r="202" spans="4:40" hidden="1">
      <c r="D202" s="5"/>
      <c r="E202" s="11"/>
      <c r="F202" s="11"/>
      <c r="H202" s="11"/>
      <c r="I202" s="11"/>
      <c r="J202" s="19"/>
      <c r="K202" s="19"/>
      <c r="M202" s="5"/>
      <c r="N202" s="5"/>
      <c r="O202" s="11"/>
      <c r="P202" s="11"/>
      <c r="Q202" s="11"/>
      <c r="R202" s="11"/>
      <c r="S202" s="11"/>
      <c r="T202" s="19"/>
      <c r="U202" s="5"/>
      <c r="V202" s="5"/>
      <c r="W202" s="19"/>
      <c r="X202" s="19"/>
      <c r="Y202" s="19"/>
      <c r="Z202" s="19"/>
      <c r="AA202" s="19"/>
      <c r="AB202" s="11"/>
      <c r="AC202" s="19"/>
      <c r="AD202" s="19"/>
      <c r="AE202" s="19"/>
      <c r="AF202" s="19"/>
      <c r="AG202" s="19"/>
      <c r="AH202" s="19"/>
      <c r="AK202" s="16"/>
      <c r="AL202" s="20"/>
      <c r="AM202" s="19"/>
      <c r="AN202" s="19"/>
    </row>
    <row r="203" spans="4:40" hidden="1">
      <c r="D203" s="5"/>
      <c r="E203" s="11"/>
      <c r="F203" s="11"/>
      <c r="H203" s="11"/>
      <c r="I203" s="11"/>
      <c r="J203" s="19"/>
      <c r="K203" s="19"/>
      <c r="M203" s="5"/>
      <c r="N203" s="5"/>
      <c r="O203" s="11"/>
      <c r="P203" s="11"/>
      <c r="Q203" s="11"/>
      <c r="R203" s="11"/>
      <c r="S203" s="11"/>
      <c r="T203" s="19"/>
      <c r="U203" s="5"/>
      <c r="V203" s="5"/>
      <c r="W203" s="19"/>
      <c r="X203" s="19"/>
      <c r="Y203" s="19"/>
      <c r="Z203" s="19"/>
      <c r="AA203" s="19"/>
      <c r="AB203" s="11"/>
      <c r="AC203" s="19"/>
      <c r="AD203" s="19"/>
      <c r="AE203" s="19"/>
      <c r="AF203" s="19"/>
      <c r="AG203" s="19"/>
      <c r="AH203" s="19"/>
      <c r="AK203" s="16"/>
      <c r="AL203" s="20"/>
      <c r="AM203" s="19"/>
      <c r="AN203" s="19"/>
    </row>
    <row r="204" spans="4:40" hidden="1">
      <c r="D204" s="5"/>
      <c r="E204" s="11"/>
      <c r="F204" s="11"/>
      <c r="H204" s="11"/>
      <c r="I204" s="11"/>
      <c r="J204" s="19"/>
      <c r="K204" s="19"/>
      <c r="M204" s="5"/>
      <c r="N204" s="5"/>
      <c r="O204" s="11"/>
      <c r="P204" s="11"/>
      <c r="Q204" s="11"/>
      <c r="R204" s="11"/>
      <c r="S204" s="11"/>
      <c r="T204" s="19"/>
      <c r="U204" s="5"/>
      <c r="V204" s="5"/>
      <c r="W204" s="19"/>
      <c r="X204" s="19"/>
      <c r="Y204" s="19"/>
      <c r="Z204" s="19"/>
      <c r="AA204" s="19"/>
      <c r="AB204" s="11"/>
      <c r="AC204" s="19"/>
      <c r="AD204" s="19"/>
      <c r="AE204" s="19"/>
      <c r="AF204" s="19"/>
      <c r="AG204" s="19"/>
      <c r="AH204" s="19"/>
      <c r="AK204" s="16"/>
      <c r="AL204" s="20"/>
      <c r="AM204" s="19"/>
      <c r="AN204" s="19"/>
    </row>
    <row r="205" spans="4:40" hidden="1">
      <c r="D205" s="5"/>
      <c r="E205" s="11"/>
      <c r="F205" s="11"/>
      <c r="H205" s="11"/>
      <c r="I205" s="11"/>
      <c r="J205" s="19"/>
      <c r="K205" s="19"/>
      <c r="M205" s="5"/>
      <c r="N205" s="5"/>
      <c r="O205" s="11"/>
      <c r="P205" s="11"/>
      <c r="Q205" s="11"/>
      <c r="R205" s="11"/>
      <c r="S205" s="11"/>
      <c r="T205" s="19"/>
      <c r="U205" s="5"/>
      <c r="V205" s="5"/>
      <c r="W205" s="19"/>
      <c r="X205" s="19"/>
      <c r="Y205" s="19"/>
      <c r="Z205" s="19"/>
      <c r="AA205" s="19"/>
      <c r="AB205" s="11"/>
      <c r="AC205" s="19"/>
      <c r="AD205" s="19"/>
      <c r="AE205" s="19"/>
      <c r="AF205" s="19"/>
      <c r="AG205" s="19"/>
      <c r="AH205" s="19"/>
      <c r="AK205" s="16"/>
      <c r="AL205" s="20"/>
      <c r="AM205" s="19"/>
      <c r="AN205" s="19"/>
    </row>
    <row r="206" spans="4:40" hidden="1">
      <c r="D206" s="5"/>
      <c r="E206" s="11"/>
      <c r="F206" s="11"/>
      <c r="H206" s="11"/>
      <c r="I206" s="11"/>
      <c r="J206" s="19"/>
      <c r="K206" s="19"/>
      <c r="M206" s="5"/>
      <c r="N206" s="5"/>
      <c r="O206" s="11"/>
      <c r="P206" s="11"/>
      <c r="Q206" s="11"/>
      <c r="R206" s="11"/>
      <c r="S206" s="11"/>
      <c r="T206" s="19"/>
      <c r="U206" s="5"/>
      <c r="V206" s="5"/>
      <c r="W206" s="19"/>
      <c r="X206" s="19"/>
      <c r="Y206" s="19"/>
      <c r="Z206" s="19"/>
      <c r="AA206" s="19"/>
      <c r="AB206" s="11"/>
      <c r="AC206" s="19"/>
      <c r="AD206" s="19"/>
      <c r="AE206" s="19"/>
      <c r="AF206" s="19"/>
      <c r="AG206" s="19"/>
      <c r="AH206" s="19"/>
      <c r="AK206" s="16"/>
      <c r="AL206" s="20"/>
      <c r="AM206" s="19"/>
      <c r="AN206" s="19"/>
    </row>
    <row r="207" spans="4:40" hidden="1">
      <c r="D207" s="5"/>
      <c r="E207" s="11"/>
      <c r="F207" s="11"/>
      <c r="H207" s="11"/>
      <c r="I207" s="11"/>
      <c r="J207" s="19"/>
      <c r="K207" s="19"/>
      <c r="M207" s="5"/>
      <c r="N207" s="5"/>
      <c r="O207" s="11"/>
      <c r="P207" s="11"/>
      <c r="Q207" s="11"/>
      <c r="R207" s="11"/>
      <c r="S207" s="11"/>
      <c r="T207" s="19"/>
      <c r="U207" s="5"/>
      <c r="V207" s="5"/>
      <c r="W207" s="19"/>
      <c r="X207" s="19"/>
      <c r="Y207" s="19"/>
      <c r="Z207" s="19"/>
      <c r="AA207" s="19"/>
      <c r="AB207" s="11"/>
      <c r="AC207" s="19"/>
      <c r="AD207" s="19"/>
      <c r="AE207" s="19"/>
      <c r="AF207" s="19"/>
      <c r="AG207" s="19"/>
      <c r="AH207" s="19"/>
      <c r="AK207" s="16"/>
      <c r="AL207" s="20"/>
      <c r="AM207" s="19"/>
      <c r="AN207" s="19"/>
    </row>
    <row r="208" spans="4:40" hidden="1">
      <c r="D208" s="5"/>
      <c r="E208" s="11"/>
      <c r="F208" s="11"/>
      <c r="H208" s="11"/>
      <c r="I208" s="11"/>
      <c r="J208" s="19"/>
      <c r="K208" s="19"/>
      <c r="M208" s="5"/>
      <c r="N208" s="5"/>
      <c r="O208" s="11"/>
      <c r="P208" s="11"/>
      <c r="Q208" s="11"/>
      <c r="R208" s="11"/>
      <c r="S208" s="11"/>
      <c r="T208" s="19"/>
      <c r="U208" s="5"/>
      <c r="V208" s="5"/>
      <c r="W208" s="19"/>
      <c r="X208" s="19"/>
      <c r="Y208" s="19"/>
      <c r="Z208" s="19"/>
      <c r="AA208" s="19"/>
      <c r="AB208" s="11"/>
      <c r="AC208" s="19"/>
      <c r="AD208" s="19"/>
      <c r="AE208" s="19"/>
      <c r="AF208" s="19"/>
      <c r="AG208" s="19"/>
      <c r="AH208" s="19"/>
      <c r="AK208" s="16"/>
      <c r="AL208" s="20"/>
      <c r="AM208" s="19"/>
      <c r="AN208" s="19"/>
    </row>
    <row r="209" spans="4:40" hidden="1">
      <c r="D209" s="5"/>
      <c r="E209" s="11"/>
      <c r="F209" s="11"/>
      <c r="H209" s="11"/>
      <c r="I209" s="11"/>
      <c r="J209" s="19"/>
      <c r="K209" s="19"/>
      <c r="M209" s="5"/>
      <c r="N209" s="5"/>
      <c r="O209" s="11"/>
      <c r="P209" s="11"/>
      <c r="Q209" s="11"/>
      <c r="R209" s="11"/>
      <c r="S209" s="11"/>
      <c r="T209" s="19"/>
      <c r="U209" s="5"/>
      <c r="V209" s="5"/>
      <c r="W209" s="19"/>
      <c r="X209" s="19"/>
      <c r="Y209" s="19"/>
      <c r="Z209" s="19"/>
      <c r="AA209" s="19"/>
      <c r="AB209" s="11"/>
      <c r="AC209" s="19"/>
      <c r="AD209" s="19"/>
      <c r="AE209" s="19"/>
      <c r="AF209" s="19"/>
      <c r="AG209" s="19"/>
      <c r="AH209" s="19"/>
      <c r="AK209" s="16"/>
      <c r="AL209" s="20"/>
      <c r="AM209" s="19"/>
      <c r="AN209" s="19"/>
    </row>
    <row r="210" spans="4:40" hidden="1">
      <c r="D210" s="5"/>
      <c r="E210" s="11"/>
      <c r="F210" s="11"/>
      <c r="H210" s="11"/>
      <c r="I210" s="11"/>
      <c r="J210" s="19"/>
      <c r="K210" s="19"/>
      <c r="M210" s="5"/>
      <c r="N210" s="5"/>
      <c r="O210" s="11"/>
      <c r="P210" s="11"/>
      <c r="Q210" s="11"/>
      <c r="R210" s="11"/>
      <c r="S210" s="11"/>
      <c r="T210" s="19"/>
      <c r="U210" s="5"/>
      <c r="V210" s="5"/>
      <c r="W210" s="19"/>
      <c r="X210" s="19"/>
      <c r="Y210" s="19"/>
      <c r="Z210" s="19"/>
      <c r="AA210" s="19"/>
      <c r="AB210" s="11"/>
      <c r="AC210" s="19"/>
      <c r="AD210" s="19"/>
      <c r="AE210" s="19"/>
      <c r="AF210" s="19"/>
      <c r="AG210" s="19"/>
      <c r="AH210" s="19"/>
      <c r="AK210" s="16"/>
      <c r="AL210" s="20"/>
      <c r="AM210" s="19"/>
      <c r="AN210" s="19"/>
    </row>
    <row r="211" spans="4:40" hidden="1">
      <c r="D211" s="5"/>
      <c r="E211" s="11"/>
      <c r="F211" s="11"/>
      <c r="H211" s="11"/>
      <c r="I211" s="11"/>
      <c r="J211" s="19"/>
      <c r="K211" s="19"/>
      <c r="M211" s="5"/>
      <c r="N211" s="5"/>
      <c r="O211" s="11"/>
      <c r="P211" s="11"/>
      <c r="Q211" s="11"/>
      <c r="R211" s="11"/>
      <c r="S211" s="11"/>
      <c r="T211" s="19"/>
      <c r="U211" s="5"/>
      <c r="V211" s="5"/>
      <c r="W211" s="19"/>
      <c r="X211" s="19"/>
      <c r="Y211" s="19"/>
      <c r="Z211" s="19"/>
      <c r="AA211" s="19"/>
      <c r="AB211" s="11"/>
      <c r="AC211" s="19"/>
      <c r="AD211" s="19"/>
      <c r="AE211" s="19"/>
      <c r="AF211" s="19"/>
      <c r="AG211" s="19"/>
      <c r="AH211" s="19"/>
      <c r="AK211" s="16"/>
      <c r="AL211" s="20"/>
      <c r="AM211" s="19"/>
      <c r="AN211" s="19"/>
    </row>
    <row r="212" spans="4:40" hidden="1">
      <c r="D212" s="5"/>
      <c r="E212" s="11"/>
      <c r="F212" s="11"/>
      <c r="H212" s="11"/>
      <c r="I212" s="11"/>
      <c r="J212" s="19"/>
      <c r="K212" s="19"/>
      <c r="M212" s="5"/>
      <c r="N212" s="5"/>
      <c r="O212" s="11"/>
      <c r="P212" s="11"/>
      <c r="Q212" s="11"/>
      <c r="R212" s="11"/>
      <c r="S212" s="11"/>
      <c r="T212" s="19"/>
      <c r="U212" s="5"/>
      <c r="V212" s="5"/>
      <c r="W212" s="19"/>
      <c r="X212" s="19"/>
      <c r="Y212" s="19"/>
      <c r="Z212" s="19"/>
      <c r="AA212" s="19"/>
      <c r="AB212" s="11"/>
      <c r="AC212" s="19"/>
      <c r="AD212" s="19"/>
      <c r="AE212" s="19"/>
      <c r="AF212" s="19"/>
      <c r="AG212" s="19"/>
      <c r="AH212" s="19"/>
      <c r="AK212" s="16"/>
      <c r="AL212" s="20"/>
      <c r="AM212" s="19"/>
      <c r="AN212" s="19"/>
    </row>
    <row r="213" spans="4:40" hidden="1">
      <c r="D213" s="5"/>
      <c r="E213" s="11"/>
      <c r="F213" s="11"/>
      <c r="H213" s="11"/>
      <c r="I213" s="11"/>
      <c r="J213" s="19"/>
      <c r="K213" s="19"/>
      <c r="M213" s="5"/>
      <c r="N213" s="5"/>
      <c r="O213" s="11"/>
      <c r="P213" s="11"/>
      <c r="Q213" s="11"/>
      <c r="R213" s="11"/>
      <c r="S213" s="11"/>
      <c r="T213" s="19"/>
      <c r="U213" s="5"/>
      <c r="V213" s="5"/>
      <c r="W213" s="19"/>
      <c r="X213" s="19"/>
      <c r="Y213" s="19"/>
      <c r="Z213" s="19"/>
      <c r="AA213" s="19"/>
      <c r="AB213" s="11"/>
      <c r="AC213" s="19"/>
      <c r="AD213" s="19"/>
      <c r="AE213" s="19"/>
      <c r="AF213" s="19"/>
      <c r="AG213" s="19"/>
      <c r="AH213" s="19"/>
      <c r="AK213" s="16"/>
      <c r="AL213" s="20"/>
      <c r="AM213" s="19"/>
      <c r="AN213" s="19"/>
    </row>
    <row r="214" spans="4:40" hidden="1">
      <c r="D214" s="5"/>
      <c r="E214" s="11"/>
      <c r="F214" s="11"/>
      <c r="H214" s="11"/>
      <c r="I214" s="11"/>
      <c r="J214" s="19"/>
      <c r="K214" s="19"/>
      <c r="M214" s="5"/>
      <c r="N214" s="5"/>
      <c r="O214" s="11"/>
      <c r="P214" s="11"/>
      <c r="Q214" s="11"/>
      <c r="R214" s="11"/>
      <c r="S214" s="11"/>
      <c r="T214" s="19"/>
      <c r="U214" s="5"/>
      <c r="V214" s="5"/>
      <c r="W214" s="19"/>
      <c r="X214" s="19"/>
      <c r="Y214" s="19"/>
      <c r="Z214" s="19"/>
      <c r="AA214" s="19"/>
      <c r="AB214" s="11"/>
      <c r="AC214" s="19"/>
      <c r="AD214" s="19"/>
      <c r="AE214" s="19"/>
      <c r="AF214" s="19"/>
      <c r="AG214" s="19"/>
      <c r="AH214" s="19"/>
      <c r="AK214" s="16"/>
      <c r="AL214" s="20"/>
      <c r="AM214" s="19"/>
      <c r="AN214" s="19"/>
    </row>
    <row r="215" spans="4:40" hidden="1">
      <c r="D215" s="5"/>
      <c r="E215" s="11"/>
      <c r="F215" s="11"/>
      <c r="H215" s="11"/>
      <c r="I215" s="11"/>
      <c r="J215" s="19"/>
      <c r="K215" s="19"/>
      <c r="M215" s="5"/>
      <c r="N215" s="5"/>
      <c r="O215" s="11"/>
      <c r="P215" s="11"/>
      <c r="Q215" s="11"/>
      <c r="R215" s="11"/>
      <c r="S215" s="11"/>
      <c r="T215" s="19"/>
      <c r="U215" s="5"/>
      <c r="V215" s="5"/>
      <c r="W215" s="19"/>
      <c r="X215" s="19"/>
      <c r="Y215" s="19"/>
      <c r="Z215" s="19"/>
      <c r="AA215" s="19"/>
      <c r="AB215" s="11"/>
      <c r="AC215" s="19"/>
      <c r="AD215" s="19"/>
      <c r="AE215" s="19"/>
      <c r="AF215" s="19"/>
      <c r="AG215" s="19"/>
      <c r="AH215" s="19"/>
      <c r="AK215" s="16"/>
      <c r="AL215" s="20"/>
      <c r="AM215" s="19"/>
      <c r="AN215" s="19"/>
    </row>
    <row r="216" spans="4:40" hidden="1">
      <c r="D216" s="5"/>
      <c r="E216" s="11"/>
      <c r="F216" s="11"/>
      <c r="H216" s="11"/>
      <c r="I216" s="11"/>
      <c r="J216" s="19"/>
      <c r="K216" s="19"/>
      <c r="M216" s="5"/>
      <c r="N216" s="5"/>
      <c r="O216" s="11"/>
      <c r="P216" s="11"/>
      <c r="Q216" s="11"/>
      <c r="R216" s="11"/>
      <c r="S216" s="11"/>
      <c r="T216" s="19"/>
      <c r="U216" s="5"/>
      <c r="V216" s="5"/>
      <c r="W216" s="19"/>
      <c r="X216" s="19"/>
      <c r="Y216" s="19"/>
      <c r="Z216" s="19"/>
      <c r="AA216" s="19"/>
      <c r="AB216" s="11"/>
      <c r="AC216" s="19"/>
      <c r="AD216" s="19"/>
      <c r="AE216" s="19"/>
      <c r="AF216" s="19"/>
      <c r="AG216" s="19"/>
      <c r="AH216" s="19"/>
      <c r="AK216" s="16"/>
      <c r="AL216" s="20"/>
      <c r="AM216" s="19"/>
      <c r="AN216" s="19"/>
    </row>
    <row r="217" spans="4:40" hidden="1">
      <c r="D217" s="5"/>
      <c r="E217" s="11"/>
      <c r="F217" s="11"/>
      <c r="H217" s="11"/>
      <c r="I217" s="11"/>
      <c r="J217" s="19"/>
      <c r="K217" s="19"/>
      <c r="M217" s="5"/>
      <c r="N217" s="5"/>
      <c r="O217" s="11"/>
      <c r="P217" s="11"/>
      <c r="Q217" s="11"/>
      <c r="R217" s="11"/>
      <c r="S217" s="11"/>
      <c r="T217" s="19"/>
      <c r="U217" s="5"/>
      <c r="V217" s="5"/>
      <c r="W217" s="19"/>
      <c r="X217" s="19"/>
      <c r="Y217" s="19"/>
      <c r="Z217" s="19"/>
      <c r="AA217" s="19"/>
      <c r="AB217" s="11"/>
      <c r="AC217" s="19"/>
      <c r="AD217" s="19"/>
      <c r="AE217" s="19"/>
      <c r="AF217" s="19"/>
      <c r="AG217" s="19"/>
      <c r="AH217" s="19"/>
      <c r="AK217" s="16"/>
      <c r="AL217" s="20"/>
      <c r="AM217" s="19"/>
      <c r="AN217" s="19"/>
    </row>
    <row r="218" spans="4:40" hidden="1">
      <c r="D218" s="5"/>
      <c r="E218" s="11"/>
      <c r="F218" s="11"/>
      <c r="H218" s="11"/>
      <c r="I218" s="11"/>
      <c r="J218" s="19"/>
      <c r="K218" s="19"/>
      <c r="M218" s="5"/>
      <c r="N218" s="5"/>
      <c r="O218" s="11"/>
      <c r="P218" s="11"/>
      <c r="Q218" s="11"/>
      <c r="R218" s="11"/>
      <c r="S218" s="11"/>
      <c r="T218" s="19"/>
      <c r="U218" s="5"/>
      <c r="V218" s="5"/>
      <c r="W218" s="19"/>
      <c r="X218" s="19"/>
      <c r="Y218" s="19"/>
      <c r="Z218" s="19"/>
      <c r="AA218" s="19"/>
      <c r="AB218" s="11"/>
      <c r="AC218" s="19"/>
      <c r="AD218" s="19"/>
      <c r="AE218" s="19"/>
      <c r="AF218" s="19"/>
      <c r="AG218" s="19"/>
      <c r="AH218" s="19"/>
      <c r="AK218" s="16"/>
      <c r="AL218" s="20"/>
      <c r="AM218" s="19"/>
      <c r="AN218" s="19"/>
    </row>
    <row r="219" spans="4:40" hidden="1">
      <c r="D219" s="5"/>
      <c r="E219" s="11"/>
      <c r="F219" s="11"/>
      <c r="H219" s="11"/>
      <c r="I219" s="11"/>
      <c r="J219" s="19"/>
      <c r="K219" s="19"/>
      <c r="M219" s="5"/>
      <c r="N219" s="5"/>
      <c r="O219" s="11"/>
      <c r="P219" s="11"/>
      <c r="Q219" s="11"/>
      <c r="R219" s="11"/>
      <c r="S219" s="11"/>
      <c r="T219" s="19"/>
      <c r="U219" s="5"/>
      <c r="V219" s="5"/>
      <c r="W219" s="19"/>
      <c r="X219" s="19"/>
      <c r="Y219" s="19"/>
      <c r="Z219" s="19"/>
      <c r="AA219" s="19"/>
      <c r="AB219" s="11"/>
      <c r="AC219" s="19"/>
      <c r="AD219" s="19"/>
      <c r="AE219" s="19"/>
      <c r="AF219" s="19"/>
      <c r="AG219" s="19"/>
      <c r="AH219" s="19"/>
      <c r="AK219" s="16"/>
      <c r="AL219" s="20"/>
      <c r="AM219" s="19"/>
      <c r="AN219" s="19"/>
    </row>
    <row r="220" spans="4:40" hidden="1">
      <c r="D220" s="5"/>
      <c r="E220" s="11"/>
      <c r="F220" s="11"/>
      <c r="H220" s="11"/>
      <c r="I220" s="11"/>
      <c r="J220" s="19"/>
      <c r="K220" s="19"/>
      <c r="M220" s="5"/>
      <c r="N220" s="5"/>
      <c r="O220" s="11"/>
      <c r="P220" s="11"/>
      <c r="Q220" s="11"/>
      <c r="R220" s="11"/>
      <c r="S220" s="11"/>
      <c r="T220" s="19"/>
      <c r="U220" s="5"/>
      <c r="V220" s="5"/>
      <c r="W220" s="19"/>
      <c r="X220" s="19"/>
      <c r="Y220" s="19"/>
      <c r="Z220" s="19"/>
      <c r="AA220" s="19"/>
      <c r="AB220" s="11"/>
      <c r="AC220" s="19"/>
      <c r="AD220" s="19"/>
      <c r="AE220" s="19"/>
      <c r="AF220" s="19"/>
      <c r="AG220" s="19"/>
      <c r="AH220" s="19"/>
      <c r="AK220" s="16"/>
      <c r="AL220" s="20"/>
      <c r="AM220" s="19"/>
      <c r="AN220" s="19"/>
    </row>
    <row r="221" spans="4:40" hidden="1">
      <c r="D221" s="5"/>
      <c r="E221" s="11"/>
      <c r="F221" s="11"/>
      <c r="H221" s="11"/>
      <c r="I221" s="11"/>
      <c r="J221" s="19"/>
      <c r="K221" s="19"/>
      <c r="M221" s="5"/>
      <c r="N221" s="5"/>
      <c r="O221" s="11"/>
      <c r="P221" s="11"/>
      <c r="Q221" s="11"/>
      <c r="R221" s="11"/>
      <c r="S221" s="11"/>
      <c r="T221" s="19"/>
      <c r="U221" s="5"/>
      <c r="V221" s="5"/>
      <c r="W221" s="19"/>
      <c r="X221" s="19"/>
      <c r="Y221" s="19"/>
      <c r="Z221" s="19"/>
      <c r="AA221" s="19"/>
      <c r="AB221" s="11"/>
      <c r="AC221" s="19"/>
      <c r="AD221" s="19"/>
      <c r="AE221" s="19"/>
      <c r="AF221" s="19"/>
      <c r="AG221" s="19"/>
      <c r="AH221" s="19"/>
      <c r="AK221" s="16"/>
      <c r="AL221" s="20"/>
      <c r="AM221" s="19"/>
      <c r="AN221" s="19"/>
    </row>
    <row r="222" spans="4:40" hidden="1">
      <c r="D222" s="5"/>
      <c r="E222" s="11"/>
      <c r="F222" s="11"/>
      <c r="H222" s="11"/>
      <c r="I222" s="11"/>
      <c r="J222" s="19"/>
      <c r="K222" s="19"/>
      <c r="M222" s="5"/>
      <c r="N222" s="5"/>
      <c r="O222" s="11"/>
      <c r="P222" s="11"/>
      <c r="Q222" s="11"/>
      <c r="R222" s="11"/>
      <c r="S222" s="11"/>
      <c r="T222" s="19"/>
      <c r="U222" s="5"/>
      <c r="V222" s="5"/>
      <c r="W222" s="19"/>
      <c r="X222" s="19"/>
      <c r="Y222" s="19"/>
      <c r="Z222" s="19"/>
      <c r="AA222" s="19"/>
      <c r="AB222" s="11"/>
      <c r="AC222" s="19"/>
      <c r="AD222" s="19"/>
      <c r="AE222" s="19"/>
      <c r="AF222" s="19"/>
      <c r="AG222" s="19"/>
      <c r="AH222" s="19"/>
      <c r="AK222" s="16"/>
      <c r="AL222" s="20"/>
      <c r="AM222" s="19"/>
      <c r="AN222" s="19"/>
    </row>
    <row r="223" spans="4:40" hidden="1">
      <c r="D223" s="5"/>
      <c r="E223" s="11"/>
      <c r="F223" s="11"/>
      <c r="H223" s="11"/>
      <c r="I223" s="11"/>
      <c r="J223" s="19"/>
      <c r="K223" s="19"/>
      <c r="M223" s="5"/>
      <c r="N223" s="5"/>
      <c r="O223" s="11"/>
      <c r="P223" s="11"/>
      <c r="Q223" s="11"/>
      <c r="R223" s="11"/>
      <c r="S223" s="11"/>
      <c r="T223" s="19"/>
      <c r="U223" s="5"/>
      <c r="V223" s="5"/>
      <c r="W223" s="19"/>
      <c r="X223" s="19"/>
      <c r="Y223" s="19"/>
      <c r="Z223" s="19"/>
      <c r="AA223" s="19"/>
      <c r="AB223" s="11"/>
      <c r="AC223" s="19"/>
      <c r="AD223" s="19"/>
      <c r="AE223" s="19"/>
      <c r="AF223" s="19"/>
      <c r="AG223" s="19"/>
      <c r="AH223" s="19"/>
      <c r="AK223" s="16"/>
      <c r="AL223" s="20"/>
      <c r="AM223" s="19"/>
      <c r="AN223" s="19"/>
    </row>
    <row r="224" spans="4:40" hidden="1">
      <c r="D224" s="5"/>
      <c r="E224" s="11"/>
      <c r="F224" s="11"/>
      <c r="H224" s="11"/>
      <c r="I224" s="11"/>
      <c r="J224" s="19"/>
      <c r="K224" s="19"/>
      <c r="M224" s="5"/>
      <c r="N224" s="5"/>
      <c r="O224" s="11"/>
      <c r="P224" s="11"/>
      <c r="Q224" s="11"/>
      <c r="R224" s="11"/>
      <c r="S224" s="11"/>
      <c r="T224" s="19"/>
      <c r="U224" s="5"/>
      <c r="V224" s="5"/>
      <c r="W224" s="19"/>
      <c r="X224" s="19"/>
      <c r="Y224" s="19"/>
      <c r="Z224" s="19"/>
      <c r="AA224" s="19"/>
      <c r="AB224" s="11"/>
      <c r="AC224" s="19"/>
      <c r="AD224" s="19"/>
      <c r="AE224" s="19"/>
      <c r="AF224" s="19"/>
      <c r="AG224" s="19"/>
      <c r="AH224" s="19"/>
      <c r="AK224" s="16"/>
      <c r="AL224" s="20"/>
      <c r="AM224" s="19"/>
      <c r="AN224" s="19"/>
    </row>
    <row r="225" spans="4:40" hidden="1">
      <c r="D225" s="5"/>
      <c r="E225" s="11"/>
      <c r="F225" s="11"/>
      <c r="H225" s="11"/>
      <c r="I225" s="11"/>
      <c r="J225" s="19"/>
      <c r="K225" s="19"/>
      <c r="M225" s="5"/>
      <c r="N225" s="5"/>
      <c r="O225" s="11"/>
      <c r="P225" s="11"/>
      <c r="Q225" s="11"/>
      <c r="R225" s="11"/>
      <c r="S225" s="11"/>
      <c r="T225" s="19"/>
      <c r="U225" s="5"/>
      <c r="V225" s="5"/>
      <c r="W225" s="19"/>
      <c r="X225" s="19"/>
      <c r="Y225" s="19"/>
      <c r="Z225" s="19"/>
      <c r="AA225" s="19"/>
      <c r="AB225" s="11"/>
      <c r="AC225" s="19"/>
      <c r="AD225" s="19"/>
      <c r="AE225" s="19"/>
      <c r="AF225" s="19"/>
      <c r="AG225" s="19"/>
      <c r="AH225" s="19"/>
      <c r="AK225" s="16"/>
      <c r="AL225" s="20"/>
      <c r="AM225" s="19"/>
      <c r="AN225" s="19"/>
    </row>
    <row r="226" spans="4:40" hidden="1">
      <c r="D226" s="5"/>
      <c r="E226" s="11"/>
      <c r="F226" s="11"/>
      <c r="H226" s="11"/>
      <c r="I226" s="11"/>
      <c r="J226" s="19"/>
      <c r="K226" s="19"/>
      <c r="M226" s="5"/>
      <c r="N226" s="5"/>
      <c r="O226" s="11"/>
      <c r="P226" s="11"/>
      <c r="Q226" s="11"/>
      <c r="R226" s="11"/>
      <c r="S226" s="11"/>
      <c r="T226" s="19"/>
      <c r="U226" s="5"/>
      <c r="V226" s="5"/>
      <c r="W226" s="19"/>
      <c r="X226" s="19"/>
      <c r="Y226" s="19"/>
      <c r="Z226" s="19"/>
      <c r="AA226" s="19"/>
      <c r="AB226" s="11"/>
      <c r="AC226" s="19"/>
      <c r="AD226" s="19"/>
      <c r="AE226" s="19"/>
      <c r="AF226" s="19"/>
      <c r="AG226" s="19"/>
      <c r="AH226" s="19"/>
      <c r="AK226" s="16"/>
      <c r="AL226" s="20"/>
      <c r="AM226" s="19"/>
      <c r="AN226" s="19"/>
    </row>
    <row r="227" spans="4:40" hidden="1">
      <c r="D227" s="5"/>
      <c r="E227" s="11"/>
      <c r="F227" s="11"/>
      <c r="H227" s="11"/>
      <c r="I227" s="11"/>
      <c r="J227" s="19"/>
      <c r="K227" s="19"/>
      <c r="M227" s="5"/>
      <c r="N227" s="5"/>
      <c r="O227" s="11"/>
      <c r="P227" s="11"/>
      <c r="Q227" s="11"/>
      <c r="R227" s="11"/>
      <c r="S227" s="11"/>
      <c r="T227" s="19"/>
      <c r="U227" s="5"/>
      <c r="V227" s="5"/>
      <c r="W227" s="19"/>
      <c r="X227" s="19"/>
      <c r="Y227" s="19"/>
      <c r="Z227" s="19"/>
      <c r="AA227" s="19"/>
      <c r="AB227" s="11"/>
      <c r="AC227" s="19"/>
      <c r="AD227" s="19"/>
      <c r="AE227" s="19"/>
      <c r="AF227" s="19"/>
      <c r="AG227" s="19"/>
      <c r="AH227" s="19"/>
      <c r="AK227" s="16"/>
      <c r="AL227" s="20"/>
      <c r="AM227" s="19"/>
      <c r="AN227" s="19"/>
    </row>
    <row r="228" spans="4:40" hidden="1">
      <c r="D228" s="5"/>
      <c r="E228" s="11"/>
      <c r="F228" s="11"/>
      <c r="H228" s="11"/>
      <c r="I228" s="11"/>
      <c r="J228" s="19"/>
      <c r="K228" s="19"/>
      <c r="M228" s="5"/>
      <c r="N228" s="5"/>
      <c r="O228" s="11"/>
      <c r="P228" s="11"/>
      <c r="Q228" s="11"/>
      <c r="R228" s="11"/>
      <c r="S228" s="11"/>
      <c r="T228" s="19"/>
      <c r="U228" s="5"/>
      <c r="V228" s="5"/>
      <c r="W228" s="19"/>
      <c r="X228" s="19"/>
      <c r="Y228" s="19"/>
      <c r="Z228" s="19"/>
      <c r="AA228" s="19"/>
      <c r="AB228" s="11"/>
      <c r="AC228" s="19"/>
      <c r="AD228" s="19"/>
      <c r="AE228" s="19"/>
      <c r="AF228" s="19"/>
      <c r="AG228" s="19"/>
      <c r="AH228" s="19"/>
      <c r="AK228" s="16"/>
      <c r="AL228" s="20"/>
      <c r="AM228" s="19"/>
      <c r="AN228" s="19"/>
    </row>
    <row r="229" spans="4:40" hidden="1">
      <c r="D229" s="5"/>
      <c r="E229" s="11"/>
      <c r="F229" s="11"/>
      <c r="H229" s="11"/>
      <c r="I229" s="11"/>
      <c r="J229" s="19"/>
      <c r="K229" s="19"/>
      <c r="M229" s="5"/>
      <c r="N229" s="5"/>
      <c r="O229" s="11"/>
      <c r="P229" s="11"/>
      <c r="Q229" s="11"/>
      <c r="R229" s="11"/>
      <c r="S229" s="11"/>
      <c r="T229" s="19"/>
      <c r="U229" s="5"/>
      <c r="V229" s="5"/>
      <c r="W229" s="19"/>
      <c r="X229" s="19"/>
      <c r="Y229" s="19"/>
      <c r="Z229" s="19"/>
      <c r="AA229" s="19"/>
      <c r="AB229" s="11"/>
      <c r="AC229" s="19"/>
      <c r="AD229" s="19"/>
      <c r="AE229" s="19"/>
      <c r="AF229" s="19"/>
      <c r="AG229" s="19"/>
      <c r="AH229" s="19"/>
      <c r="AK229" s="16"/>
      <c r="AL229" s="20"/>
      <c r="AM229" s="19"/>
      <c r="AN229" s="19"/>
    </row>
    <row r="230" spans="4:40" hidden="1">
      <c r="D230" s="5"/>
      <c r="E230" s="11"/>
      <c r="F230" s="11"/>
      <c r="H230" s="11"/>
      <c r="I230" s="11"/>
      <c r="J230" s="19"/>
      <c r="K230" s="19"/>
      <c r="M230" s="5"/>
      <c r="N230" s="5"/>
      <c r="O230" s="11"/>
      <c r="P230" s="11"/>
      <c r="Q230" s="11"/>
      <c r="R230" s="11"/>
      <c r="S230" s="11"/>
      <c r="T230" s="19"/>
      <c r="U230" s="5"/>
      <c r="V230" s="5"/>
      <c r="W230" s="19"/>
      <c r="X230" s="19"/>
      <c r="Y230" s="19"/>
      <c r="Z230" s="19"/>
      <c r="AA230" s="19"/>
      <c r="AB230" s="11"/>
      <c r="AC230" s="19"/>
      <c r="AD230" s="19"/>
      <c r="AE230" s="19"/>
      <c r="AF230" s="19"/>
      <c r="AG230" s="19"/>
      <c r="AH230" s="19"/>
      <c r="AK230" s="16"/>
      <c r="AL230" s="20"/>
      <c r="AM230" s="19"/>
      <c r="AN230" s="19"/>
    </row>
    <row r="231" spans="4:40" hidden="1">
      <c r="D231" s="5"/>
      <c r="E231" s="11"/>
      <c r="F231" s="11"/>
      <c r="H231" s="11"/>
      <c r="I231" s="11"/>
      <c r="J231" s="19"/>
      <c r="K231" s="19"/>
      <c r="M231" s="5"/>
      <c r="N231" s="5"/>
      <c r="O231" s="11"/>
      <c r="P231" s="11"/>
      <c r="Q231" s="11"/>
      <c r="R231" s="11"/>
      <c r="S231" s="11"/>
      <c r="T231" s="19"/>
      <c r="U231" s="5"/>
      <c r="V231" s="5"/>
      <c r="W231" s="19"/>
      <c r="X231" s="19"/>
      <c r="Y231" s="19"/>
      <c r="Z231" s="19"/>
      <c r="AA231" s="19"/>
      <c r="AB231" s="11"/>
      <c r="AC231" s="19"/>
      <c r="AD231" s="19"/>
      <c r="AE231" s="19"/>
      <c r="AF231" s="19"/>
      <c r="AG231" s="19"/>
      <c r="AH231" s="19"/>
      <c r="AK231" s="16"/>
      <c r="AL231" s="20"/>
      <c r="AM231" s="19"/>
      <c r="AN231" s="19"/>
    </row>
    <row r="232" spans="4:40" hidden="1">
      <c r="D232" s="5"/>
      <c r="E232" s="11"/>
      <c r="F232" s="11"/>
      <c r="H232" s="11"/>
      <c r="I232" s="11"/>
      <c r="J232" s="19"/>
      <c r="K232" s="19"/>
      <c r="M232" s="5"/>
      <c r="N232" s="5"/>
      <c r="O232" s="11"/>
      <c r="P232" s="11"/>
      <c r="Q232" s="11"/>
      <c r="R232" s="11"/>
      <c r="S232" s="11"/>
      <c r="T232" s="19"/>
      <c r="U232" s="5"/>
      <c r="V232" s="5"/>
      <c r="W232" s="19"/>
      <c r="X232" s="19"/>
      <c r="Y232" s="19"/>
      <c r="Z232" s="19"/>
      <c r="AA232" s="19"/>
      <c r="AB232" s="11"/>
      <c r="AC232" s="19"/>
      <c r="AD232" s="19"/>
      <c r="AE232" s="19"/>
      <c r="AF232" s="19"/>
      <c r="AG232" s="19"/>
      <c r="AH232" s="19"/>
      <c r="AK232" s="16"/>
      <c r="AL232" s="20"/>
      <c r="AM232" s="19"/>
      <c r="AN232" s="19"/>
    </row>
    <row r="233" spans="4:40" hidden="1">
      <c r="D233" s="5"/>
      <c r="E233" s="11"/>
      <c r="F233" s="11"/>
      <c r="H233" s="11"/>
      <c r="I233" s="11"/>
      <c r="J233" s="19"/>
      <c r="K233" s="19"/>
      <c r="M233" s="5"/>
      <c r="N233" s="5"/>
      <c r="O233" s="11"/>
      <c r="P233" s="11"/>
      <c r="Q233" s="11"/>
      <c r="R233" s="11"/>
      <c r="S233" s="11"/>
      <c r="T233" s="19"/>
      <c r="U233" s="5"/>
      <c r="V233" s="5"/>
      <c r="W233" s="19"/>
      <c r="X233" s="19"/>
      <c r="Y233" s="19"/>
      <c r="Z233" s="19"/>
      <c r="AA233" s="19"/>
      <c r="AB233" s="11"/>
      <c r="AC233" s="19"/>
      <c r="AD233" s="19"/>
      <c r="AE233" s="19"/>
      <c r="AF233" s="19"/>
      <c r="AG233" s="19"/>
      <c r="AH233" s="19"/>
      <c r="AK233" s="16"/>
      <c r="AL233" s="20"/>
      <c r="AM233" s="19"/>
      <c r="AN233" s="19"/>
    </row>
    <row r="234" spans="4:40" hidden="1">
      <c r="D234" s="5"/>
      <c r="E234" s="11"/>
      <c r="F234" s="11"/>
      <c r="H234" s="11"/>
      <c r="I234" s="11"/>
      <c r="J234" s="19"/>
      <c r="K234" s="19"/>
      <c r="M234" s="5"/>
      <c r="N234" s="5"/>
      <c r="O234" s="11"/>
      <c r="P234" s="11"/>
      <c r="Q234" s="11"/>
      <c r="R234" s="11"/>
      <c r="S234" s="11"/>
      <c r="T234" s="19"/>
      <c r="U234" s="5"/>
      <c r="V234" s="5"/>
      <c r="W234" s="19"/>
      <c r="X234" s="19"/>
      <c r="Y234" s="19"/>
      <c r="Z234" s="19"/>
      <c r="AA234" s="19"/>
      <c r="AB234" s="11"/>
      <c r="AC234" s="19"/>
      <c r="AD234" s="19"/>
      <c r="AE234" s="19"/>
      <c r="AF234" s="19"/>
      <c r="AG234" s="19"/>
      <c r="AH234" s="19"/>
      <c r="AK234" s="16"/>
      <c r="AL234" s="20"/>
      <c r="AM234" s="19"/>
      <c r="AN234" s="19"/>
    </row>
    <row r="235" spans="4:40" hidden="1">
      <c r="D235" s="5"/>
      <c r="E235" s="11"/>
      <c r="F235" s="11"/>
      <c r="H235" s="11"/>
      <c r="I235" s="11"/>
      <c r="J235" s="19"/>
      <c r="K235" s="19"/>
      <c r="M235" s="5"/>
      <c r="N235" s="5"/>
      <c r="O235" s="11"/>
      <c r="P235" s="11"/>
      <c r="Q235" s="11"/>
      <c r="R235" s="11"/>
      <c r="S235" s="11"/>
      <c r="T235" s="19"/>
      <c r="U235" s="5"/>
      <c r="V235" s="5"/>
      <c r="W235" s="19"/>
      <c r="X235" s="19"/>
      <c r="Y235" s="19"/>
      <c r="Z235" s="19"/>
      <c r="AA235" s="19"/>
      <c r="AB235" s="11"/>
      <c r="AC235" s="19"/>
      <c r="AD235" s="19"/>
      <c r="AE235" s="19"/>
      <c r="AF235" s="19"/>
      <c r="AG235" s="19"/>
      <c r="AH235" s="19"/>
      <c r="AK235" s="16"/>
      <c r="AL235" s="20"/>
      <c r="AM235" s="19"/>
      <c r="AN235" s="19"/>
    </row>
    <row r="236" spans="4:40" hidden="1">
      <c r="D236" s="5"/>
      <c r="E236" s="11"/>
      <c r="F236" s="11"/>
      <c r="H236" s="11"/>
      <c r="I236" s="11"/>
      <c r="J236" s="19"/>
      <c r="K236" s="19"/>
      <c r="M236" s="5"/>
      <c r="N236" s="5"/>
      <c r="O236" s="11"/>
      <c r="P236" s="11"/>
      <c r="Q236" s="11"/>
      <c r="R236" s="11"/>
      <c r="S236" s="11"/>
      <c r="T236" s="19"/>
      <c r="U236" s="5"/>
      <c r="V236" s="5"/>
      <c r="W236" s="19"/>
      <c r="X236" s="19"/>
      <c r="Y236" s="19"/>
      <c r="Z236" s="19"/>
      <c r="AA236" s="19"/>
      <c r="AB236" s="11"/>
      <c r="AC236" s="19"/>
      <c r="AD236" s="19"/>
      <c r="AE236" s="19"/>
      <c r="AF236" s="19"/>
      <c r="AG236" s="19"/>
      <c r="AH236" s="19"/>
      <c r="AK236" s="16"/>
      <c r="AL236" s="20"/>
      <c r="AM236" s="19"/>
      <c r="AN236" s="19"/>
    </row>
    <row r="237" spans="4:40" hidden="1">
      <c r="D237" s="5"/>
      <c r="E237" s="11"/>
      <c r="F237" s="11"/>
      <c r="H237" s="11"/>
      <c r="I237" s="11"/>
      <c r="J237" s="19"/>
      <c r="K237" s="19"/>
      <c r="M237" s="5"/>
      <c r="N237" s="5"/>
      <c r="O237" s="11"/>
      <c r="P237" s="11"/>
      <c r="Q237" s="11"/>
      <c r="R237" s="11"/>
      <c r="S237" s="11"/>
      <c r="T237" s="19"/>
      <c r="U237" s="5"/>
      <c r="V237" s="5"/>
      <c r="W237" s="19"/>
      <c r="X237" s="19"/>
      <c r="Y237" s="19"/>
      <c r="Z237" s="19"/>
      <c r="AA237" s="19"/>
      <c r="AB237" s="11"/>
      <c r="AC237" s="19"/>
      <c r="AD237" s="19"/>
      <c r="AE237" s="19"/>
      <c r="AF237" s="19"/>
      <c r="AG237" s="19"/>
      <c r="AH237" s="19"/>
      <c r="AK237" s="16"/>
      <c r="AL237" s="20"/>
      <c r="AM237" s="19"/>
      <c r="AN237" s="19"/>
    </row>
    <row r="238" spans="4:40" hidden="1">
      <c r="D238" s="5"/>
      <c r="E238" s="11"/>
      <c r="F238" s="11"/>
      <c r="H238" s="11"/>
      <c r="I238" s="11"/>
      <c r="J238" s="19"/>
      <c r="K238" s="19"/>
      <c r="M238" s="5"/>
      <c r="N238" s="5"/>
      <c r="O238" s="11"/>
      <c r="P238" s="11"/>
      <c r="Q238" s="11"/>
      <c r="R238" s="11"/>
      <c r="S238" s="11"/>
      <c r="T238" s="19"/>
      <c r="U238" s="5"/>
      <c r="V238" s="5"/>
      <c r="W238" s="19"/>
      <c r="X238" s="19"/>
      <c r="Y238" s="19"/>
      <c r="Z238" s="19"/>
      <c r="AA238" s="19"/>
      <c r="AB238" s="11"/>
      <c r="AC238" s="19"/>
      <c r="AD238" s="19"/>
      <c r="AE238" s="19"/>
      <c r="AF238" s="19"/>
      <c r="AG238" s="19"/>
      <c r="AH238" s="19"/>
      <c r="AK238" s="16"/>
      <c r="AL238" s="20"/>
      <c r="AM238" s="19"/>
      <c r="AN238" s="19"/>
    </row>
    <row r="239" spans="4:40" hidden="1">
      <c r="D239" s="5"/>
      <c r="E239" s="11"/>
      <c r="F239" s="11"/>
      <c r="H239" s="11"/>
      <c r="I239" s="11"/>
      <c r="J239" s="19"/>
      <c r="K239" s="19"/>
      <c r="M239" s="5"/>
      <c r="N239" s="5"/>
      <c r="O239" s="11"/>
      <c r="P239" s="11"/>
      <c r="Q239" s="11"/>
      <c r="R239" s="11"/>
      <c r="S239" s="11"/>
      <c r="T239" s="19"/>
      <c r="U239" s="5"/>
      <c r="V239" s="5"/>
      <c r="W239" s="19"/>
      <c r="X239" s="19"/>
      <c r="Y239" s="19"/>
      <c r="Z239" s="19"/>
      <c r="AA239" s="19"/>
      <c r="AB239" s="11"/>
      <c r="AC239" s="19"/>
      <c r="AD239" s="19"/>
      <c r="AE239" s="19"/>
      <c r="AF239" s="19"/>
      <c r="AG239" s="19"/>
      <c r="AH239" s="19"/>
      <c r="AK239" s="16"/>
      <c r="AL239" s="20"/>
      <c r="AM239" s="19"/>
      <c r="AN239" s="19"/>
    </row>
    <row r="240" spans="4:40" hidden="1">
      <c r="D240" s="5"/>
      <c r="E240" s="11"/>
      <c r="F240" s="11"/>
      <c r="H240" s="11"/>
      <c r="I240" s="11"/>
      <c r="J240" s="19"/>
      <c r="K240" s="19"/>
      <c r="M240" s="5"/>
      <c r="N240" s="5"/>
      <c r="O240" s="11"/>
      <c r="P240" s="11"/>
      <c r="Q240" s="11"/>
      <c r="R240" s="11"/>
      <c r="S240" s="11"/>
      <c r="T240" s="19"/>
      <c r="U240" s="5"/>
      <c r="V240" s="5"/>
      <c r="W240" s="19"/>
      <c r="X240" s="19"/>
      <c r="Y240" s="19"/>
      <c r="Z240" s="19"/>
      <c r="AA240" s="19"/>
      <c r="AB240" s="11"/>
      <c r="AC240" s="19"/>
      <c r="AD240" s="19"/>
      <c r="AE240" s="19"/>
      <c r="AF240" s="19"/>
      <c r="AG240" s="19"/>
      <c r="AH240" s="19"/>
      <c r="AK240" s="16"/>
      <c r="AL240" s="20"/>
      <c r="AM240" s="19"/>
      <c r="AN240" s="19"/>
    </row>
    <row r="241" spans="4:40" hidden="1">
      <c r="D241" s="5"/>
      <c r="E241" s="11"/>
      <c r="F241" s="11"/>
      <c r="H241" s="11"/>
      <c r="I241" s="11"/>
      <c r="J241" s="19"/>
      <c r="K241" s="19"/>
      <c r="M241" s="5"/>
      <c r="N241" s="5"/>
      <c r="O241" s="11"/>
      <c r="P241" s="11"/>
      <c r="Q241" s="11"/>
      <c r="R241" s="11"/>
      <c r="S241" s="11"/>
      <c r="T241" s="19"/>
      <c r="U241" s="5"/>
      <c r="V241" s="5"/>
      <c r="W241" s="19"/>
      <c r="X241" s="19"/>
      <c r="Y241" s="19"/>
      <c r="Z241" s="19"/>
      <c r="AA241" s="19"/>
      <c r="AB241" s="11"/>
      <c r="AC241" s="19"/>
      <c r="AD241" s="19"/>
      <c r="AE241" s="19"/>
      <c r="AF241" s="19"/>
      <c r="AG241" s="19"/>
      <c r="AH241" s="19"/>
      <c r="AK241" s="16"/>
      <c r="AL241" s="20"/>
      <c r="AM241" s="19"/>
      <c r="AN241" s="19"/>
    </row>
    <row r="242" spans="4:40" hidden="1">
      <c r="D242" s="5"/>
      <c r="E242" s="11"/>
      <c r="F242" s="11"/>
      <c r="H242" s="11"/>
      <c r="I242" s="11"/>
      <c r="J242" s="19"/>
      <c r="K242" s="19"/>
      <c r="M242" s="5"/>
      <c r="N242" s="5"/>
      <c r="O242" s="11"/>
      <c r="P242" s="11"/>
      <c r="Q242" s="11"/>
      <c r="R242" s="11"/>
      <c r="S242" s="11"/>
      <c r="T242" s="19"/>
      <c r="U242" s="5"/>
      <c r="V242" s="5"/>
      <c r="W242" s="19"/>
      <c r="X242" s="19"/>
      <c r="Y242" s="19"/>
      <c r="Z242" s="19"/>
      <c r="AA242" s="19"/>
      <c r="AB242" s="11"/>
      <c r="AC242" s="19"/>
      <c r="AD242" s="19"/>
      <c r="AE242" s="19"/>
      <c r="AF242" s="19"/>
      <c r="AG242" s="19"/>
      <c r="AH242" s="19"/>
      <c r="AK242" s="16"/>
      <c r="AL242" s="20"/>
      <c r="AM242" s="19"/>
      <c r="AN242" s="19"/>
    </row>
    <row r="243" spans="4:40" hidden="1">
      <c r="D243" s="5"/>
      <c r="E243" s="11"/>
      <c r="F243" s="11"/>
      <c r="H243" s="11"/>
      <c r="I243" s="11"/>
      <c r="J243" s="19"/>
      <c r="K243" s="19"/>
      <c r="M243" s="5"/>
      <c r="N243" s="5"/>
      <c r="O243" s="11"/>
      <c r="P243" s="11"/>
      <c r="Q243" s="11"/>
      <c r="R243" s="11"/>
      <c r="S243" s="11"/>
      <c r="T243" s="19"/>
      <c r="U243" s="5"/>
      <c r="V243" s="5"/>
      <c r="W243" s="19"/>
      <c r="X243" s="19"/>
      <c r="Y243" s="19"/>
      <c r="Z243" s="19"/>
      <c r="AA243" s="19"/>
      <c r="AB243" s="11"/>
      <c r="AC243" s="19"/>
      <c r="AD243" s="19"/>
      <c r="AE243" s="19"/>
      <c r="AF243" s="19"/>
      <c r="AG243" s="19"/>
      <c r="AH243" s="19"/>
      <c r="AK243" s="16"/>
      <c r="AL243" s="20"/>
      <c r="AM243" s="19"/>
      <c r="AN243" s="19"/>
    </row>
    <row r="244" spans="4:40" hidden="1">
      <c r="D244" s="5"/>
      <c r="E244" s="11"/>
      <c r="F244" s="11"/>
      <c r="H244" s="11"/>
      <c r="I244" s="11"/>
      <c r="J244" s="19"/>
      <c r="K244" s="19"/>
      <c r="M244" s="5"/>
      <c r="N244" s="5"/>
      <c r="O244" s="11"/>
      <c r="P244" s="11"/>
      <c r="Q244" s="11"/>
      <c r="R244" s="11"/>
      <c r="S244" s="11"/>
      <c r="T244" s="19"/>
      <c r="U244" s="5"/>
      <c r="V244" s="5"/>
      <c r="W244" s="19"/>
      <c r="X244" s="19"/>
      <c r="Y244" s="19"/>
      <c r="Z244" s="19"/>
      <c r="AA244" s="19"/>
      <c r="AB244" s="11"/>
      <c r="AC244" s="19"/>
      <c r="AD244" s="19"/>
      <c r="AE244" s="19"/>
      <c r="AF244" s="19"/>
      <c r="AG244" s="19"/>
      <c r="AH244" s="19"/>
      <c r="AK244" s="16"/>
      <c r="AL244" s="20"/>
      <c r="AM244" s="19"/>
      <c r="AN244" s="19"/>
    </row>
    <row r="245" spans="4:40" hidden="1">
      <c r="D245" s="5"/>
      <c r="E245" s="11"/>
      <c r="F245" s="11"/>
      <c r="H245" s="11"/>
      <c r="I245" s="11"/>
      <c r="J245" s="19"/>
      <c r="K245" s="19"/>
      <c r="M245" s="5"/>
      <c r="N245" s="5"/>
      <c r="O245" s="11"/>
      <c r="P245" s="11"/>
      <c r="Q245" s="11"/>
      <c r="R245" s="11"/>
      <c r="S245" s="11"/>
      <c r="T245" s="19"/>
      <c r="U245" s="5"/>
      <c r="V245" s="5"/>
      <c r="W245" s="19"/>
      <c r="X245" s="19"/>
      <c r="Y245" s="19"/>
      <c r="Z245" s="19"/>
      <c r="AA245" s="19"/>
      <c r="AB245" s="11"/>
      <c r="AC245" s="19"/>
      <c r="AD245" s="19"/>
      <c r="AE245" s="19"/>
      <c r="AF245" s="19"/>
      <c r="AG245" s="19"/>
      <c r="AH245" s="19"/>
      <c r="AK245" s="16"/>
      <c r="AL245" s="20"/>
      <c r="AM245" s="19"/>
      <c r="AN245" s="19"/>
    </row>
    <row r="246" spans="4:40" hidden="1">
      <c r="D246" s="5"/>
      <c r="E246" s="11"/>
      <c r="F246" s="11"/>
      <c r="H246" s="11"/>
      <c r="I246" s="11"/>
      <c r="J246" s="19"/>
      <c r="K246" s="19"/>
      <c r="M246" s="5"/>
      <c r="N246" s="5"/>
      <c r="O246" s="11"/>
      <c r="P246" s="11"/>
      <c r="Q246" s="11"/>
      <c r="R246" s="11"/>
      <c r="S246" s="11"/>
      <c r="T246" s="19"/>
      <c r="U246" s="5"/>
      <c r="V246" s="5"/>
      <c r="W246" s="19"/>
      <c r="X246" s="19"/>
      <c r="Y246" s="19"/>
      <c r="Z246" s="19"/>
      <c r="AA246" s="19"/>
      <c r="AB246" s="11"/>
      <c r="AC246" s="19"/>
      <c r="AD246" s="19"/>
      <c r="AE246" s="19"/>
      <c r="AF246" s="19"/>
      <c r="AG246" s="19"/>
      <c r="AH246" s="19"/>
      <c r="AK246" s="16"/>
      <c r="AL246" s="20"/>
      <c r="AM246" s="19"/>
      <c r="AN246" s="19"/>
    </row>
    <row r="247" spans="4:40" hidden="1">
      <c r="D247" s="5"/>
      <c r="E247" s="11"/>
      <c r="F247" s="11"/>
      <c r="H247" s="11"/>
      <c r="I247" s="11"/>
      <c r="J247" s="19"/>
      <c r="K247" s="19"/>
      <c r="M247" s="5"/>
      <c r="N247" s="5"/>
      <c r="O247" s="11"/>
      <c r="P247" s="11"/>
      <c r="Q247" s="11"/>
      <c r="R247" s="11"/>
      <c r="S247" s="11"/>
      <c r="T247" s="19"/>
      <c r="U247" s="5"/>
      <c r="V247" s="5"/>
      <c r="W247" s="19"/>
      <c r="X247" s="19"/>
      <c r="Y247" s="19"/>
      <c r="Z247" s="19"/>
      <c r="AA247" s="19"/>
      <c r="AB247" s="11"/>
      <c r="AC247" s="19"/>
      <c r="AD247" s="19"/>
      <c r="AE247" s="19"/>
      <c r="AF247" s="19"/>
      <c r="AG247" s="19"/>
      <c r="AH247" s="19"/>
      <c r="AK247" s="16"/>
      <c r="AL247" s="20"/>
      <c r="AM247" s="19"/>
      <c r="AN247" s="19"/>
    </row>
    <row r="248" spans="4:40" hidden="1">
      <c r="D248" s="5"/>
      <c r="E248" s="11"/>
      <c r="F248" s="11"/>
      <c r="H248" s="11"/>
      <c r="I248" s="11"/>
      <c r="J248" s="19"/>
      <c r="K248" s="19"/>
      <c r="M248" s="5"/>
      <c r="N248" s="5"/>
      <c r="O248" s="11"/>
      <c r="P248" s="11"/>
      <c r="Q248" s="11"/>
      <c r="R248" s="11"/>
      <c r="S248" s="11"/>
      <c r="T248" s="19"/>
      <c r="U248" s="5"/>
      <c r="V248" s="5"/>
      <c r="W248" s="19"/>
      <c r="X248" s="19"/>
      <c r="Y248" s="19"/>
      <c r="Z248" s="19"/>
      <c r="AA248" s="19"/>
      <c r="AB248" s="11"/>
      <c r="AC248" s="19"/>
      <c r="AD248" s="19"/>
      <c r="AE248" s="19"/>
      <c r="AF248" s="19"/>
      <c r="AG248" s="19"/>
      <c r="AH248" s="19"/>
      <c r="AK248" s="16"/>
      <c r="AL248" s="20"/>
      <c r="AM248" s="19"/>
      <c r="AN248" s="19"/>
    </row>
    <row r="249" spans="4:40" hidden="1">
      <c r="D249" s="5"/>
      <c r="E249" s="11"/>
      <c r="F249" s="11"/>
      <c r="H249" s="11"/>
      <c r="I249" s="11"/>
      <c r="J249" s="19"/>
      <c r="K249" s="19"/>
      <c r="M249" s="5"/>
      <c r="N249" s="5"/>
      <c r="O249" s="11"/>
      <c r="P249" s="11"/>
      <c r="Q249" s="11"/>
      <c r="R249" s="11"/>
      <c r="S249" s="11"/>
      <c r="T249" s="19"/>
      <c r="U249" s="5"/>
      <c r="V249" s="5"/>
      <c r="W249" s="19"/>
      <c r="X249" s="19"/>
      <c r="Y249" s="19"/>
      <c r="Z249" s="19"/>
      <c r="AA249" s="19"/>
      <c r="AB249" s="11"/>
      <c r="AC249" s="19"/>
      <c r="AD249" s="19"/>
      <c r="AE249" s="19"/>
      <c r="AF249" s="19"/>
      <c r="AG249" s="19"/>
      <c r="AH249" s="19"/>
      <c r="AK249" s="16"/>
      <c r="AL249" s="20"/>
      <c r="AM249" s="19"/>
      <c r="AN249" s="19"/>
    </row>
    <row r="250" spans="4:40" hidden="1">
      <c r="D250" s="5"/>
      <c r="E250" s="11"/>
      <c r="F250" s="11"/>
      <c r="H250" s="11"/>
      <c r="I250" s="11"/>
      <c r="J250" s="19"/>
      <c r="K250" s="19"/>
      <c r="M250" s="5"/>
      <c r="N250" s="5"/>
      <c r="O250" s="11"/>
      <c r="P250" s="11"/>
      <c r="Q250" s="11"/>
      <c r="R250" s="11"/>
      <c r="S250" s="11"/>
      <c r="T250" s="19"/>
      <c r="U250" s="5"/>
      <c r="V250" s="5"/>
      <c r="W250" s="19"/>
      <c r="X250" s="19"/>
      <c r="Y250" s="19"/>
      <c r="Z250" s="19"/>
      <c r="AA250" s="19"/>
      <c r="AB250" s="11"/>
      <c r="AC250" s="19"/>
      <c r="AD250" s="19"/>
      <c r="AE250" s="19"/>
      <c r="AF250" s="19"/>
      <c r="AG250" s="19"/>
      <c r="AH250" s="19"/>
      <c r="AK250" s="16"/>
      <c r="AL250" s="20"/>
      <c r="AM250" s="19"/>
      <c r="AN250" s="19"/>
    </row>
    <row r="251" spans="4:40" hidden="1">
      <c r="D251" s="5"/>
      <c r="E251" s="11"/>
      <c r="F251" s="11"/>
      <c r="H251" s="11"/>
      <c r="I251" s="11"/>
      <c r="J251" s="19"/>
      <c r="K251" s="19"/>
      <c r="M251" s="5"/>
      <c r="N251" s="5"/>
      <c r="O251" s="11"/>
      <c r="P251" s="11"/>
      <c r="Q251" s="11"/>
      <c r="R251" s="11"/>
      <c r="S251" s="11"/>
      <c r="T251" s="19"/>
      <c r="U251" s="5"/>
      <c r="V251" s="5"/>
      <c r="W251" s="19"/>
      <c r="X251" s="19"/>
      <c r="Y251" s="19"/>
      <c r="Z251" s="19"/>
      <c r="AA251" s="19"/>
      <c r="AB251" s="11"/>
      <c r="AC251" s="19"/>
      <c r="AD251" s="19"/>
      <c r="AE251" s="19"/>
      <c r="AF251" s="19"/>
      <c r="AG251" s="19"/>
      <c r="AH251" s="19"/>
      <c r="AK251" s="16"/>
      <c r="AL251" s="20"/>
      <c r="AM251" s="19"/>
      <c r="AN251" s="19"/>
    </row>
    <row r="252" spans="4:40" hidden="1">
      <c r="D252" s="5"/>
      <c r="E252" s="11"/>
      <c r="F252" s="11"/>
      <c r="H252" s="11"/>
      <c r="I252" s="11"/>
      <c r="J252" s="19"/>
      <c r="K252" s="19"/>
      <c r="M252" s="5"/>
      <c r="N252" s="5"/>
      <c r="O252" s="11"/>
      <c r="P252" s="11"/>
      <c r="Q252" s="11"/>
      <c r="R252" s="11"/>
      <c r="S252" s="11"/>
      <c r="T252" s="19"/>
      <c r="U252" s="5"/>
      <c r="V252" s="5"/>
      <c r="W252" s="19"/>
      <c r="X252" s="19"/>
      <c r="Y252" s="19"/>
      <c r="Z252" s="19"/>
      <c r="AA252" s="19"/>
      <c r="AB252" s="11"/>
      <c r="AC252" s="19"/>
      <c r="AD252" s="19"/>
      <c r="AE252" s="19"/>
      <c r="AF252" s="19"/>
      <c r="AG252" s="19"/>
      <c r="AH252" s="19"/>
      <c r="AK252" s="16"/>
      <c r="AL252" s="20"/>
      <c r="AM252" s="19"/>
      <c r="AN252" s="19"/>
    </row>
    <row r="253" spans="4:40" hidden="1">
      <c r="D253" s="5"/>
      <c r="E253" s="11"/>
      <c r="F253" s="11"/>
      <c r="H253" s="11"/>
      <c r="I253" s="11"/>
      <c r="J253" s="19"/>
      <c r="K253" s="19"/>
      <c r="M253" s="5"/>
      <c r="N253" s="5"/>
      <c r="O253" s="11"/>
      <c r="P253" s="11"/>
      <c r="Q253" s="11"/>
      <c r="R253" s="11"/>
      <c r="S253" s="11"/>
      <c r="T253" s="19"/>
      <c r="U253" s="5"/>
      <c r="V253" s="5"/>
      <c r="W253" s="19"/>
      <c r="X253" s="19"/>
      <c r="Y253" s="19"/>
      <c r="Z253" s="19"/>
      <c r="AA253" s="19"/>
      <c r="AB253" s="11"/>
      <c r="AC253" s="19"/>
      <c r="AD253" s="19"/>
      <c r="AE253" s="19"/>
      <c r="AF253" s="19"/>
      <c r="AG253" s="19"/>
      <c r="AH253" s="19"/>
      <c r="AK253" s="16"/>
      <c r="AL253" s="20"/>
      <c r="AM253" s="19"/>
      <c r="AN253" s="19"/>
    </row>
    <row r="254" spans="4:40" hidden="1">
      <c r="D254" s="5"/>
      <c r="E254" s="11"/>
      <c r="F254" s="11"/>
      <c r="H254" s="11"/>
      <c r="I254" s="11"/>
      <c r="J254" s="19"/>
      <c r="K254" s="19"/>
      <c r="M254" s="5"/>
      <c r="N254" s="5"/>
      <c r="O254" s="11"/>
      <c r="P254" s="11"/>
      <c r="Q254" s="11"/>
      <c r="R254" s="11"/>
      <c r="S254" s="11"/>
      <c r="T254" s="19"/>
      <c r="U254" s="5"/>
      <c r="V254" s="5"/>
      <c r="W254" s="19"/>
      <c r="X254" s="19"/>
      <c r="Y254" s="19"/>
      <c r="Z254" s="19"/>
      <c r="AA254" s="19"/>
      <c r="AB254" s="11"/>
      <c r="AC254" s="19"/>
      <c r="AD254" s="19"/>
      <c r="AE254" s="19"/>
      <c r="AF254" s="19"/>
      <c r="AG254" s="19"/>
      <c r="AH254" s="19"/>
      <c r="AK254" s="16"/>
      <c r="AL254" s="20"/>
      <c r="AM254" s="19"/>
      <c r="AN254" s="19"/>
    </row>
    <row r="255" spans="4:40" hidden="1">
      <c r="D255" s="5"/>
      <c r="E255" s="11"/>
      <c r="F255" s="11"/>
      <c r="H255" s="11"/>
      <c r="I255" s="11"/>
      <c r="J255" s="19"/>
      <c r="K255" s="19"/>
      <c r="M255" s="5"/>
      <c r="N255" s="5"/>
      <c r="O255" s="11"/>
      <c r="P255" s="11"/>
      <c r="Q255" s="11"/>
      <c r="R255" s="11"/>
      <c r="S255" s="11"/>
      <c r="T255" s="19"/>
      <c r="U255" s="5"/>
      <c r="V255" s="5"/>
      <c r="W255" s="19"/>
      <c r="X255" s="19"/>
      <c r="Y255" s="19"/>
      <c r="Z255" s="19"/>
      <c r="AA255" s="19"/>
      <c r="AB255" s="11"/>
      <c r="AC255" s="19"/>
      <c r="AD255" s="19"/>
      <c r="AE255" s="19"/>
      <c r="AF255" s="19"/>
      <c r="AG255" s="19"/>
      <c r="AH255" s="19"/>
      <c r="AK255" s="16"/>
      <c r="AL255" s="20"/>
      <c r="AM255" s="19"/>
      <c r="AN255" s="19"/>
    </row>
    <row r="256" spans="4:40" hidden="1">
      <c r="D256" s="5"/>
      <c r="E256" s="11"/>
      <c r="F256" s="11"/>
      <c r="H256" s="11"/>
      <c r="I256" s="11"/>
      <c r="J256" s="19"/>
      <c r="K256" s="19"/>
      <c r="M256" s="5"/>
      <c r="N256" s="5"/>
      <c r="O256" s="11"/>
      <c r="P256" s="11"/>
      <c r="Q256" s="11"/>
      <c r="R256" s="11"/>
      <c r="S256" s="11"/>
      <c r="T256" s="19"/>
      <c r="U256" s="5"/>
      <c r="V256" s="5"/>
      <c r="W256" s="19"/>
      <c r="X256" s="19"/>
      <c r="Y256" s="19"/>
      <c r="Z256" s="19"/>
      <c r="AA256" s="19"/>
      <c r="AB256" s="11"/>
      <c r="AC256" s="19"/>
      <c r="AD256" s="19"/>
      <c r="AE256" s="19"/>
      <c r="AF256" s="19"/>
      <c r="AG256" s="19"/>
      <c r="AH256" s="19"/>
      <c r="AK256" s="16"/>
      <c r="AL256" s="20"/>
      <c r="AM256" s="19"/>
      <c r="AN256" s="19"/>
    </row>
    <row r="257" spans="4:40" hidden="1">
      <c r="D257" s="5"/>
      <c r="E257" s="11"/>
      <c r="F257" s="11"/>
      <c r="H257" s="11"/>
      <c r="I257" s="11"/>
      <c r="J257" s="19"/>
      <c r="K257" s="19"/>
      <c r="M257" s="5"/>
      <c r="N257" s="5"/>
      <c r="O257" s="11"/>
      <c r="P257" s="11"/>
      <c r="Q257" s="11"/>
      <c r="R257" s="11"/>
      <c r="S257" s="11"/>
      <c r="T257" s="19"/>
      <c r="U257" s="5"/>
      <c r="V257" s="5"/>
      <c r="W257" s="19"/>
      <c r="X257" s="19"/>
      <c r="Y257" s="19"/>
      <c r="Z257" s="19"/>
      <c r="AA257" s="19"/>
      <c r="AB257" s="11"/>
      <c r="AC257" s="19"/>
      <c r="AD257" s="19"/>
      <c r="AE257" s="19"/>
      <c r="AF257" s="19"/>
      <c r="AG257" s="19"/>
      <c r="AH257" s="19"/>
      <c r="AK257" s="16"/>
      <c r="AL257" s="20"/>
      <c r="AM257" s="19"/>
      <c r="AN257" s="19"/>
    </row>
    <row r="258" spans="4:40" hidden="1">
      <c r="D258" s="5"/>
      <c r="E258" s="11"/>
      <c r="F258" s="11"/>
      <c r="H258" s="11"/>
      <c r="I258" s="11"/>
      <c r="J258" s="19"/>
      <c r="K258" s="19"/>
      <c r="M258" s="5"/>
      <c r="N258" s="5"/>
      <c r="O258" s="11"/>
      <c r="P258" s="11"/>
      <c r="Q258" s="11"/>
      <c r="R258" s="11"/>
      <c r="S258" s="11"/>
      <c r="T258" s="19"/>
      <c r="U258" s="5"/>
      <c r="V258" s="5"/>
      <c r="W258" s="19"/>
      <c r="X258" s="19"/>
      <c r="Y258" s="19"/>
      <c r="Z258" s="19"/>
      <c r="AA258" s="19"/>
      <c r="AB258" s="11"/>
      <c r="AC258" s="19"/>
      <c r="AD258" s="19"/>
      <c r="AE258" s="19"/>
      <c r="AF258" s="19"/>
      <c r="AG258" s="19"/>
      <c r="AH258" s="19"/>
      <c r="AK258" s="16"/>
      <c r="AL258" s="20"/>
      <c r="AM258" s="19"/>
      <c r="AN258" s="19"/>
    </row>
    <row r="259" spans="4:40" hidden="1">
      <c r="D259" s="5"/>
      <c r="E259" s="11"/>
      <c r="F259" s="11"/>
      <c r="H259" s="11"/>
      <c r="I259" s="11"/>
      <c r="J259" s="19"/>
      <c r="K259" s="19"/>
      <c r="M259" s="5"/>
      <c r="N259" s="5"/>
      <c r="O259" s="11"/>
      <c r="P259" s="11"/>
      <c r="Q259" s="11"/>
      <c r="R259" s="11"/>
      <c r="S259" s="11"/>
      <c r="T259" s="19"/>
      <c r="U259" s="5"/>
      <c r="V259" s="5"/>
      <c r="W259" s="19"/>
      <c r="X259" s="19"/>
      <c r="Y259" s="19"/>
      <c r="Z259" s="19"/>
      <c r="AA259" s="19"/>
      <c r="AB259" s="11"/>
      <c r="AC259" s="19"/>
      <c r="AD259" s="19"/>
      <c r="AE259" s="19"/>
      <c r="AF259" s="19"/>
      <c r="AG259" s="19"/>
      <c r="AH259" s="19"/>
      <c r="AK259" s="16"/>
      <c r="AL259" s="20"/>
      <c r="AM259" s="19"/>
      <c r="AN259" s="19"/>
    </row>
    <row r="260" spans="4:40" hidden="1">
      <c r="D260" s="5"/>
      <c r="E260" s="11"/>
      <c r="F260" s="11"/>
      <c r="H260" s="11"/>
      <c r="I260" s="11"/>
      <c r="J260" s="19"/>
      <c r="K260" s="19"/>
      <c r="M260" s="5"/>
      <c r="N260" s="5"/>
      <c r="O260" s="11"/>
      <c r="P260" s="11"/>
      <c r="Q260" s="11"/>
      <c r="R260" s="11"/>
      <c r="S260" s="11"/>
      <c r="T260" s="19"/>
      <c r="U260" s="5"/>
      <c r="V260" s="5"/>
      <c r="W260" s="19"/>
      <c r="X260" s="19"/>
      <c r="Y260" s="19"/>
      <c r="Z260" s="19"/>
      <c r="AA260" s="19"/>
      <c r="AB260" s="11"/>
      <c r="AC260" s="19"/>
      <c r="AD260" s="19"/>
      <c r="AE260" s="19"/>
      <c r="AF260" s="19"/>
      <c r="AG260" s="19"/>
      <c r="AH260" s="19"/>
      <c r="AK260" s="16"/>
      <c r="AL260" s="20"/>
      <c r="AM260" s="19"/>
      <c r="AN260" s="19"/>
    </row>
    <row r="261" spans="4:40" hidden="1">
      <c r="D261" s="5"/>
      <c r="E261" s="11"/>
      <c r="F261" s="11"/>
      <c r="H261" s="11"/>
      <c r="I261" s="11"/>
      <c r="J261" s="19"/>
      <c r="K261" s="19"/>
      <c r="M261" s="5"/>
      <c r="N261" s="5"/>
      <c r="O261" s="11"/>
      <c r="P261" s="11"/>
      <c r="Q261" s="11"/>
      <c r="R261" s="11"/>
      <c r="S261" s="11"/>
      <c r="T261" s="19"/>
      <c r="U261" s="5"/>
      <c r="V261" s="5"/>
      <c r="W261" s="19"/>
      <c r="X261" s="19"/>
      <c r="Y261" s="19"/>
      <c r="Z261" s="19"/>
      <c r="AA261" s="19"/>
      <c r="AB261" s="11"/>
      <c r="AC261" s="19"/>
      <c r="AD261" s="19"/>
      <c r="AE261" s="19"/>
      <c r="AF261" s="19"/>
      <c r="AG261" s="19"/>
      <c r="AH261" s="19"/>
      <c r="AK261" s="16"/>
      <c r="AL261" s="20"/>
      <c r="AM261" s="19"/>
      <c r="AN261" s="19"/>
    </row>
    <row r="262" spans="4:40" hidden="1">
      <c r="D262" s="5"/>
      <c r="E262" s="11"/>
      <c r="F262" s="11"/>
      <c r="H262" s="11"/>
      <c r="I262" s="11"/>
      <c r="J262" s="19"/>
      <c r="K262" s="19"/>
      <c r="M262" s="5"/>
      <c r="N262" s="5"/>
      <c r="O262" s="11"/>
      <c r="P262" s="11"/>
      <c r="Q262" s="11"/>
      <c r="R262" s="11"/>
      <c r="S262" s="11"/>
      <c r="T262" s="19"/>
      <c r="U262" s="5"/>
      <c r="V262" s="5"/>
      <c r="W262" s="19"/>
      <c r="X262" s="19"/>
      <c r="Y262" s="19"/>
      <c r="Z262" s="19"/>
      <c r="AA262" s="19"/>
      <c r="AB262" s="11"/>
      <c r="AC262" s="19"/>
      <c r="AD262" s="19"/>
      <c r="AE262" s="19"/>
      <c r="AF262" s="19"/>
      <c r="AG262" s="19"/>
      <c r="AH262" s="19"/>
      <c r="AK262" s="16"/>
      <c r="AL262" s="20"/>
      <c r="AM262" s="19"/>
      <c r="AN262" s="19"/>
    </row>
    <row r="263" spans="4:40" hidden="1">
      <c r="D263" s="5"/>
      <c r="E263" s="11"/>
      <c r="F263" s="11"/>
      <c r="H263" s="11"/>
      <c r="I263" s="11"/>
      <c r="J263" s="19"/>
      <c r="K263" s="19"/>
      <c r="M263" s="5"/>
      <c r="N263" s="5"/>
      <c r="O263" s="11"/>
      <c r="P263" s="11"/>
      <c r="Q263" s="11"/>
      <c r="R263" s="11"/>
      <c r="S263" s="11"/>
      <c r="T263" s="19"/>
      <c r="U263" s="5"/>
      <c r="V263" s="5"/>
      <c r="W263" s="19"/>
      <c r="X263" s="19"/>
      <c r="Y263" s="19"/>
      <c r="Z263" s="19"/>
      <c r="AA263" s="19"/>
      <c r="AB263" s="11"/>
      <c r="AC263" s="19"/>
      <c r="AD263" s="19"/>
      <c r="AE263" s="19"/>
      <c r="AF263" s="19"/>
      <c r="AG263" s="19"/>
      <c r="AH263" s="19"/>
      <c r="AK263" s="16"/>
      <c r="AL263" s="20"/>
      <c r="AM263" s="19"/>
      <c r="AN263" s="19"/>
    </row>
    <row r="264" spans="4:40" hidden="1">
      <c r="D264" s="5"/>
      <c r="E264" s="11"/>
      <c r="F264" s="11"/>
      <c r="H264" s="11"/>
      <c r="I264" s="11"/>
      <c r="J264" s="19"/>
      <c r="K264" s="19"/>
      <c r="M264" s="5"/>
      <c r="N264" s="5"/>
      <c r="O264" s="11"/>
      <c r="P264" s="11"/>
      <c r="Q264" s="11"/>
      <c r="R264" s="11"/>
      <c r="S264" s="11"/>
      <c r="T264" s="19"/>
      <c r="U264" s="5"/>
      <c r="V264" s="5"/>
      <c r="W264" s="19"/>
      <c r="X264" s="19"/>
      <c r="Y264" s="19"/>
      <c r="Z264" s="19"/>
      <c r="AA264" s="19"/>
      <c r="AB264" s="11"/>
      <c r="AC264" s="19"/>
      <c r="AD264" s="19"/>
      <c r="AE264" s="19"/>
      <c r="AF264" s="19"/>
      <c r="AG264" s="19"/>
      <c r="AH264" s="19"/>
      <c r="AK264" s="16"/>
      <c r="AL264" s="20"/>
      <c r="AM264" s="19"/>
      <c r="AN264" s="19"/>
    </row>
    <row r="265" spans="4:40" hidden="1">
      <c r="D265" s="5"/>
      <c r="E265" s="11"/>
      <c r="F265" s="11"/>
      <c r="H265" s="11"/>
      <c r="I265" s="11"/>
      <c r="J265" s="19"/>
      <c r="K265" s="19"/>
      <c r="M265" s="5"/>
      <c r="N265" s="5"/>
      <c r="O265" s="11"/>
      <c r="P265" s="11"/>
      <c r="Q265" s="11"/>
      <c r="R265" s="11"/>
      <c r="S265" s="11"/>
      <c r="T265" s="19"/>
      <c r="U265" s="5"/>
      <c r="V265" s="5"/>
      <c r="W265" s="19"/>
      <c r="X265" s="19"/>
      <c r="Y265" s="19"/>
      <c r="Z265" s="19"/>
      <c r="AA265" s="19"/>
      <c r="AB265" s="11"/>
      <c r="AC265" s="19"/>
      <c r="AD265" s="19"/>
      <c r="AE265" s="19"/>
      <c r="AF265" s="19"/>
      <c r="AG265" s="19"/>
      <c r="AH265" s="19"/>
      <c r="AK265" s="16"/>
      <c r="AL265" s="20"/>
      <c r="AM265" s="19"/>
      <c r="AN265" s="19"/>
    </row>
    <row r="266" spans="4:40" hidden="1">
      <c r="D266" s="5"/>
      <c r="E266" s="11"/>
      <c r="F266" s="11"/>
      <c r="H266" s="11"/>
      <c r="I266" s="11"/>
      <c r="J266" s="19"/>
      <c r="K266" s="19"/>
      <c r="M266" s="5"/>
      <c r="N266" s="5"/>
      <c r="O266" s="11"/>
      <c r="P266" s="11"/>
      <c r="Q266" s="11"/>
      <c r="R266" s="11"/>
      <c r="S266" s="11"/>
      <c r="T266" s="19"/>
      <c r="U266" s="5"/>
      <c r="V266" s="5"/>
      <c r="W266" s="19"/>
      <c r="X266" s="19"/>
      <c r="Y266" s="19"/>
      <c r="Z266" s="19"/>
      <c r="AA266" s="19"/>
      <c r="AB266" s="11"/>
      <c r="AC266" s="19"/>
      <c r="AD266" s="19"/>
      <c r="AE266" s="19"/>
      <c r="AF266" s="19"/>
      <c r="AG266" s="19"/>
      <c r="AH266" s="19"/>
      <c r="AK266" s="16"/>
      <c r="AL266" s="20"/>
      <c r="AM266" s="19"/>
      <c r="AN266" s="19"/>
    </row>
    <row r="267" spans="4:40" hidden="1">
      <c r="D267" s="5"/>
      <c r="E267" s="11"/>
      <c r="F267" s="11"/>
      <c r="H267" s="11"/>
      <c r="I267" s="11"/>
      <c r="J267" s="19"/>
      <c r="K267" s="19"/>
      <c r="M267" s="5"/>
      <c r="N267" s="5"/>
      <c r="O267" s="11"/>
      <c r="P267" s="11"/>
      <c r="Q267" s="11"/>
      <c r="R267" s="11"/>
      <c r="S267" s="11"/>
      <c r="T267" s="19"/>
      <c r="U267" s="5"/>
      <c r="V267" s="5"/>
      <c r="W267" s="19"/>
      <c r="X267" s="19"/>
      <c r="Y267" s="19"/>
      <c r="Z267" s="19"/>
      <c r="AA267" s="19"/>
      <c r="AB267" s="11"/>
      <c r="AC267" s="19"/>
      <c r="AD267" s="19"/>
      <c r="AE267" s="19"/>
      <c r="AF267" s="19"/>
      <c r="AG267" s="19"/>
      <c r="AH267" s="19"/>
      <c r="AK267" s="16"/>
      <c r="AL267" s="20"/>
      <c r="AM267" s="19"/>
      <c r="AN267" s="19"/>
    </row>
    <row r="268" spans="4:40" hidden="1">
      <c r="D268" s="5"/>
      <c r="E268" s="11"/>
      <c r="F268" s="11"/>
      <c r="H268" s="11"/>
      <c r="I268" s="11"/>
      <c r="J268" s="19"/>
      <c r="K268" s="19"/>
      <c r="M268" s="5"/>
      <c r="N268" s="5"/>
      <c r="O268" s="11"/>
      <c r="P268" s="11"/>
      <c r="Q268" s="11"/>
      <c r="R268" s="11"/>
      <c r="S268" s="11"/>
      <c r="T268" s="19"/>
      <c r="U268" s="5"/>
      <c r="V268" s="5"/>
      <c r="W268" s="19"/>
      <c r="X268" s="19"/>
      <c r="Y268" s="19"/>
      <c r="Z268" s="19"/>
      <c r="AA268" s="19"/>
      <c r="AB268" s="11"/>
      <c r="AC268" s="19"/>
      <c r="AD268" s="19"/>
      <c r="AE268" s="19"/>
      <c r="AF268" s="19"/>
      <c r="AG268" s="19"/>
      <c r="AH268" s="19"/>
      <c r="AK268" s="16"/>
      <c r="AL268" s="20"/>
      <c r="AM268" s="19"/>
      <c r="AN268" s="19"/>
    </row>
    <row r="269" spans="4:40" hidden="1">
      <c r="D269" s="5"/>
      <c r="E269" s="11"/>
      <c r="F269" s="11"/>
      <c r="H269" s="11"/>
      <c r="I269" s="11"/>
      <c r="J269" s="19"/>
      <c r="K269" s="19"/>
      <c r="M269" s="5"/>
      <c r="N269" s="5"/>
      <c r="O269" s="11"/>
      <c r="P269" s="11"/>
      <c r="Q269" s="11"/>
      <c r="R269" s="11"/>
      <c r="S269" s="11"/>
      <c r="T269" s="19"/>
      <c r="U269" s="5"/>
      <c r="V269" s="5"/>
      <c r="W269" s="19"/>
      <c r="X269" s="19"/>
      <c r="Y269" s="19"/>
      <c r="Z269" s="19"/>
      <c r="AA269" s="19"/>
      <c r="AB269" s="11"/>
      <c r="AC269" s="19"/>
      <c r="AD269" s="19"/>
      <c r="AE269" s="19"/>
      <c r="AF269" s="19"/>
      <c r="AG269" s="19"/>
      <c r="AH269" s="19"/>
      <c r="AK269" s="16"/>
      <c r="AL269" s="20"/>
      <c r="AM269" s="19"/>
      <c r="AN269" s="19"/>
    </row>
    <row r="270" spans="4:40" hidden="1">
      <c r="D270" s="5"/>
      <c r="E270" s="11"/>
      <c r="F270" s="11"/>
      <c r="H270" s="11"/>
      <c r="I270" s="11"/>
      <c r="J270" s="19"/>
      <c r="K270" s="19"/>
      <c r="M270" s="5"/>
      <c r="N270" s="5"/>
      <c r="O270" s="11"/>
      <c r="P270" s="11"/>
      <c r="Q270" s="11"/>
      <c r="R270" s="11"/>
      <c r="S270" s="11"/>
      <c r="T270" s="19"/>
      <c r="U270" s="5"/>
      <c r="V270" s="5"/>
      <c r="W270" s="19"/>
      <c r="X270" s="19"/>
      <c r="Y270" s="19"/>
      <c r="Z270" s="19"/>
      <c r="AA270" s="19"/>
      <c r="AB270" s="11"/>
      <c r="AC270" s="19"/>
      <c r="AD270" s="19"/>
      <c r="AE270" s="19"/>
      <c r="AF270" s="19"/>
      <c r="AG270" s="19"/>
      <c r="AH270" s="19"/>
      <c r="AK270" s="16"/>
      <c r="AL270" s="20"/>
      <c r="AM270" s="19"/>
      <c r="AN270" s="19"/>
    </row>
    <row r="271" spans="4:40" hidden="1">
      <c r="D271" s="5"/>
      <c r="E271" s="11"/>
      <c r="F271" s="11"/>
      <c r="H271" s="11"/>
      <c r="I271" s="11"/>
      <c r="J271" s="19"/>
      <c r="K271" s="19"/>
      <c r="M271" s="5"/>
      <c r="N271" s="5"/>
      <c r="O271" s="11"/>
      <c r="P271" s="11"/>
      <c r="Q271" s="11"/>
      <c r="R271" s="11"/>
      <c r="S271" s="11"/>
      <c r="T271" s="19"/>
      <c r="U271" s="5"/>
      <c r="V271" s="5"/>
      <c r="W271" s="19"/>
      <c r="X271" s="19"/>
      <c r="Y271" s="19"/>
      <c r="Z271" s="19"/>
      <c r="AA271" s="19"/>
      <c r="AB271" s="11"/>
      <c r="AC271" s="19"/>
      <c r="AD271" s="19"/>
      <c r="AE271" s="19"/>
      <c r="AF271" s="19"/>
      <c r="AG271" s="19"/>
      <c r="AH271" s="19"/>
      <c r="AK271" s="16"/>
      <c r="AL271" s="20"/>
      <c r="AM271" s="19"/>
      <c r="AN271" s="19"/>
    </row>
    <row r="272" spans="4:40" hidden="1">
      <c r="D272" s="5"/>
      <c r="E272" s="11"/>
      <c r="F272" s="11"/>
      <c r="H272" s="11"/>
      <c r="I272" s="11"/>
      <c r="J272" s="19"/>
      <c r="K272" s="19"/>
      <c r="M272" s="5"/>
      <c r="N272" s="5"/>
      <c r="O272" s="11"/>
      <c r="P272" s="11"/>
      <c r="Q272" s="11"/>
      <c r="R272" s="11"/>
      <c r="S272" s="11"/>
      <c r="T272" s="19"/>
      <c r="U272" s="5"/>
      <c r="V272" s="5"/>
      <c r="W272" s="19"/>
      <c r="X272" s="19"/>
      <c r="Y272" s="19"/>
      <c r="Z272" s="19"/>
      <c r="AA272" s="19"/>
      <c r="AB272" s="11"/>
      <c r="AC272" s="19"/>
      <c r="AD272" s="19"/>
      <c r="AE272" s="19"/>
      <c r="AF272" s="19"/>
      <c r="AG272" s="19"/>
      <c r="AH272" s="19"/>
      <c r="AK272" s="16"/>
      <c r="AL272" s="20"/>
      <c r="AM272" s="19"/>
      <c r="AN272" s="19"/>
    </row>
    <row r="273" spans="4:40" hidden="1">
      <c r="D273" s="5"/>
      <c r="E273" s="11"/>
      <c r="F273" s="11"/>
      <c r="H273" s="11"/>
      <c r="I273" s="11"/>
      <c r="J273" s="19"/>
      <c r="K273" s="19"/>
      <c r="M273" s="5"/>
      <c r="N273" s="5"/>
      <c r="O273" s="11"/>
      <c r="P273" s="11"/>
      <c r="Q273" s="11"/>
      <c r="R273" s="11"/>
      <c r="S273" s="11"/>
      <c r="T273" s="19"/>
      <c r="U273" s="5"/>
      <c r="V273" s="5"/>
      <c r="W273" s="19"/>
      <c r="X273" s="19"/>
      <c r="Y273" s="19"/>
      <c r="Z273" s="19"/>
      <c r="AA273" s="19"/>
      <c r="AB273" s="11"/>
      <c r="AC273" s="19"/>
      <c r="AD273" s="19"/>
      <c r="AE273" s="19"/>
      <c r="AF273" s="19"/>
      <c r="AG273" s="19"/>
      <c r="AH273" s="19"/>
      <c r="AK273" s="16"/>
      <c r="AL273" s="20"/>
      <c r="AM273" s="19"/>
      <c r="AN273" s="19"/>
    </row>
    <row r="274" spans="4:40" hidden="1">
      <c r="D274" s="5"/>
      <c r="E274" s="11"/>
      <c r="F274" s="11"/>
      <c r="H274" s="11"/>
      <c r="I274" s="11"/>
      <c r="J274" s="19"/>
      <c r="K274" s="19"/>
      <c r="M274" s="5"/>
      <c r="N274" s="5"/>
      <c r="O274" s="11"/>
      <c r="P274" s="11"/>
      <c r="Q274" s="11"/>
      <c r="R274" s="11"/>
      <c r="S274" s="11"/>
      <c r="T274" s="19"/>
      <c r="U274" s="5"/>
      <c r="V274" s="5"/>
      <c r="W274" s="19"/>
      <c r="X274" s="19"/>
      <c r="Y274" s="19"/>
      <c r="Z274" s="19"/>
      <c r="AA274" s="19"/>
      <c r="AB274" s="11"/>
      <c r="AC274" s="19"/>
      <c r="AD274" s="19"/>
      <c r="AE274" s="19"/>
      <c r="AF274" s="19"/>
      <c r="AG274" s="19"/>
      <c r="AH274" s="19"/>
      <c r="AK274" s="16"/>
      <c r="AL274" s="20"/>
      <c r="AM274" s="19"/>
      <c r="AN274" s="19"/>
    </row>
    <row r="275" spans="4:40" hidden="1">
      <c r="D275" s="5"/>
      <c r="E275" s="11"/>
      <c r="F275" s="11"/>
      <c r="H275" s="11"/>
      <c r="I275" s="11"/>
      <c r="J275" s="19"/>
      <c r="K275" s="19"/>
      <c r="M275" s="5"/>
      <c r="N275" s="5"/>
      <c r="O275" s="11"/>
      <c r="P275" s="11"/>
      <c r="Q275" s="11"/>
      <c r="R275" s="11"/>
      <c r="S275" s="11"/>
      <c r="T275" s="19"/>
      <c r="U275" s="5"/>
      <c r="V275" s="5"/>
      <c r="W275" s="19"/>
      <c r="X275" s="19"/>
      <c r="Y275" s="19"/>
      <c r="Z275" s="19"/>
      <c r="AA275" s="19"/>
      <c r="AB275" s="11"/>
      <c r="AC275" s="19"/>
      <c r="AD275" s="19"/>
      <c r="AE275" s="19"/>
      <c r="AF275" s="19"/>
      <c r="AG275" s="19"/>
      <c r="AH275" s="19"/>
      <c r="AK275" s="16"/>
      <c r="AL275" s="20"/>
      <c r="AM275" s="19"/>
      <c r="AN275" s="19"/>
    </row>
    <row r="276" spans="4:40" hidden="1">
      <c r="D276" s="5"/>
      <c r="E276" s="11"/>
      <c r="F276" s="11"/>
      <c r="H276" s="11"/>
      <c r="I276" s="11"/>
      <c r="J276" s="19"/>
      <c r="K276" s="19"/>
      <c r="M276" s="5"/>
      <c r="N276" s="5"/>
      <c r="O276" s="11"/>
      <c r="P276" s="11"/>
      <c r="Q276" s="11"/>
      <c r="R276" s="11"/>
      <c r="S276" s="11"/>
      <c r="T276" s="19"/>
      <c r="U276" s="5"/>
      <c r="V276" s="5"/>
      <c r="W276" s="19"/>
      <c r="X276" s="19"/>
      <c r="Y276" s="19"/>
      <c r="Z276" s="19"/>
      <c r="AA276" s="19"/>
      <c r="AB276" s="11"/>
      <c r="AC276" s="19"/>
      <c r="AD276" s="19"/>
      <c r="AE276" s="19"/>
      <c r="AF276" s="19"/>
      <c r="AG276" s="19"/>
      <c r="AH276" s="19"/>
      <c r="AK276" s="16"/>
      <c r="AL276" s="20"/>
      <c r="AM276" s="19"/>
      <c r="AN276" s="19"/>
    </row>
    <row r="277" spans="4:40" hidden="1">
      <c r="D277" s="5"/>
      <c r="E277" s="11"/>
      <c r="F277" s="11"/>
      <c r="H277" s="11"/>
      <c r="I277" s="11"/>
      <c r="J277" s="19"/>
      <c r="K277" s="19"/>
      <c r="M277" s="5"/>
      <c r="N277" s="5"/>
      <c r="O277" s="11"/>
      <c r="P277" s="11"/>
      <c r="Q277" s="11"/>
      <c r="R277" s="11"/>
      <c r="S277" s="11"/>
      <c r="T277" s="19"/>
      <c r="U277" s="5"/>
      <c r="V277" s="5"/>
      <c r="W277" s="19"/>
      <c r="X277" s="19"/>
      <c r="Y277" s="19"/>
      <c r="Z277" s="19"/>
      <c r="AA277" s="19"/>
      <c r="AB277" s="11"/>
      <c r="AC277" s="19"/>
      <c r="AD277" s="19"/>
      <c r="AE277" s="19"/>
      <c r="AF277" s="19"/>
      <c r="AG277" s="19"/>
      <c r="AH277" s="19"/>
      <c r="AK277" s="16"/>
      <c r="AL277" s="20"/>
      <c r="AM277" s="19"/>
      <c r="AN277" s="19"/>
    </row>
    <row r="278" spans="4:40" hidden="1">
      <c r="D278" s="5"/>
      <c r="E278" s="11"/>
      <c r="F278" s="11"/>
      <c r="H278" s="11"/>
      <c r="I278" s="11"/>
      <c r="J278" s="19"/>
      <c r="K278" s="19"/>
      <c r="M278" s="5"/>
      <c r="N278" s="5"/>
      <c r="O278" s="11"/>
      <c r="P278" s="11"/>
      <c r="Q278" s="11"/>
      <c r="R278" s="11"/>
      <c r="S278" s="11"/>
      <c r="T278" s="19"/>
      <c r="U278" s="5"/>
      <c r="V278" s="5"/>
      <c r="W278" s="19"/>
      <c r="X278" s="19"/>
      <c r="Y278" s="19"/>
      <c r="Z278" s="19"/>
      <c r="AA278" s="19"/>
      <c r="AB278" s="11"/>
      <c r="AC278" s="19"/>
      <c r="AD278" s="19"/>
      <c r="AE278" s="19"/>
      <c r="AF278" s="19"/>
      <c r="AG278" s="19"/>
      <c r="AH278" s="19"/>
      <c r="AK278" s="16"/>
      <c r="AL278" s="20"/>
      <c r="AM278" s="19"/>
      <c r="AN278" s="19"/>
    </row>
    <row r="279" spans="4:40" hidden="1">
      <c r="D279" s="5"/>
      <c r="E279" s="11"/>
      <c r="F279" s="11"/>
      <c r="H279" s="11"/>
      <c r="I279" s="11"/>
      <c r="J279" s="19"/>
      <c r="K279" s="19"/>
      <c r="M279" s="5"/>
      <c r="N279" s="5"/>
      <c r="O279" s="11"/>
      <c r="P279" s="11"/>
      <c r="Q279" s="11"/>
      <c r="R279" s="11"/>
      <c r="S279" s="11"/>
      <c r="T279" s="19"/>
      <c r="U279" s="5"/>
      <c r="V279" s="5"/>
      <c r="W279" s="19"/>
      <c r="X279" s="19"/>
      <c r="Y279" s="19"/>
      <c r="Z279" s="19"/>
      <c r="AA279" s="19"/>
      <c r="AB279" s="11"/>
      <c r="AC279" s="19"/>
      <c r="AD279" s="19"/>
      <c r="AE279" s="19"/>
      <c r="AF279" s="19"/>
      <c r="AG279" s="19"/>
      <c r="AH279" s="19"/>
      <c r="AK279" s="16"/>
      <c r="AL279" s="20"/>
      <c r="AM279" s="19"/>
      <c r="AN279" s="19"/>
    </row>
    <row r="280" spans="4:40" hidden="1">
      <c r="D280" s="5"/>
      <c r="E280" s="11"/>
      <c r="F280" s="11"/>
      <c r="H280" s="11"/>
      <c r="I280" s="11"/>
      <c r="J280" s="19"/>
      <c r="K280" s="19"/>
      <c r="M280" s="5"/>
      <c r="N280" s="5"/>
      <c r="O280" s="11"/>
      <c r="P280" s="11"/>
      <c r="Q280" s="11"/>
      <c r="R280" s="11"/>
      <c r="S280" s="11"/>
      <c r="T280" s="19"/>
      <c r="U280" s="5"/>
      <c r="V280" s="5"/>
      <c r="W280" s="19"/>
      <c r="X280" s="19"/>
      <c r="Y280" s="19"/>
      <c r="Z280" s="19"/>
      <c r="AA280" s="19"/>
      <c r="AB280" s="11"/>
      <c r="AC280" s="19"/>
      <c r="AD280" s="19"/>
      <c r="AE280" s="19"/>
      <c r="AF280" s="19"/>
      <c r="AG280" s="19"/>
      <c r="AH280" s="19"/>
      <c r="AK280" s="16"/>
      <c r="AL280" s="20"/>
      <c r="AM280" s="19"/>
      <c r="AN280" s="19"/>
    </row>
    <row r="281" spans="4:40" hidden="1">
      <c r="D281" s="5"/>
      <c r="E281" s="11"/>
      <c r="F281" s="11"/>
      <c r="H281" s="11"/>
      <c r="I281" s="11"/>
      <c r="J281" s="19"/>
      <c r="K281" s="19"/>
      <c r="M281" s="5"/>
      <c r="N281" s="5"/>
      <c r="O281" s="11"/>
      <c r="P281" s="11"/>
      <c r="Q281" s="11"/>
      <c r="R281" s="11"/>
      <c r="S281" s="11"/>
      <c r="T281" s="19"/>
      <c r="U281" s="5"/>
      <c r="V281" s="5"/>
      <c r="W281" s="19"/>
      <c r="X281" s="19"/>
      <c r="Y281" s="19"/>
      <c r="Z281" s="19"/>
      <c r="AA281" s="19"/>
      <c r="AB281" s="11"/>
      <c r="AC281" s="19"/>
      <c r="AD281" s="19"/>
      <c r="AE281" s="19"/>
      <c r="AF281" s="19"/>
      <c r="AG281" s="19"/>
      <c r="AH281" s="19"/>
      <c r="AK281" s="16"/>
      <c r="AL281" s="20"/>
      <c r="AM281" s="19"/>
      <c r="AN281" s="19"/>
    </row>
    <row r="282" spans="4:40" hidden="1">
      <c r="D282" s="5"/>
      <c r="E282" s="11"/>
      <c r="F282" s="11"/>
      <c r="H282" s="11"/>
      <c r="I282" s="11"/>
      <c r="J282" s="19"/>
      <c r="K282" s="19"/>
      <c r="M282" s="5"/>
      <c r="N282" s="5"/>
      <c r="O282" s="11"/>
      <c r="P282" s="11"/>
      <c r="Q282" s="11"/>
      <c r="R282" s="11"/>
      <c r="S282" s="11"/>
      <c r="T282" s="19"/>
      <c r="U282" s="5"/>
      <c r="V282" s="5"/>
      <c r="W282" s="19"/>
      <c r="X282" s="19"/>
      <c r="Y282" s="19"/>
      <c r="Z282" s="19"/>
      <c r="AA282" s="19"/>
      <c r="AB282" s="11"/>
      <c r="AC282" s="19"/>
      <c r="AD282" s="19"/>
      <c r="AE282" s="19"/>
      <c r="AF282" s="19"/>
      <c r="AG282" s="19"/>
      <c r="AH282" s="19"/>
      <c r="AK282" s="16"/>
      <c r="AL282" s="20"/>
      <c r="AM282" s="19"/>
      <c r="AN282" s="19"/>
    </row>
    <row r="283" spans="4:40" hidden="1">
      <c r="D283" s="5"/>
      <c r="E283" s="11"/>
      <c r="F283" s="11"/>
      <c r="H283" s="11"/>
      <c r="I283" s="11"/>
      <c r="J283" s="19"/>
      <c r="K283" s="19"/>
      <c r="M283" s="5"/>
      <c r="N283" s="5"/>
      <c r="O283" s="11"/>
      <c r="P283" s="11"/>
      <c r="Q283" s="11"/>
      <c r="R283" s="11"/>
      <c r="S283" s="11"/>
      <c r="T283" s="19"/>
      <c r="U283" s="5"/>
      <c r="V283" s="5"/>
      <c r="W283" s="19"/>
      <c r="X283" s="19"/>
      <c r="Y283" s="19"/>
      <c r="Z283" s="19"/>
      <c r="AA283" s="19"/>
      <c r="AB283" s="11"/>
      <c r="AC283" s="19"/>
      <c r="AD283" s="19"/>
      <c r="AE283" s="19"/>
      <c r="AF283" s="19"/>
      <c r="AG283" s="19"/>
      <c r="AH283" s="19"/>
      <c r="AK283" s="16"/>
      <c r="AL283" s="20"/>
      <c r="AM283" s="19"/>
      <c r="AN283" s="19"/>
    </row>
    <row r="284" spans="4:40" hidden="1">
      <c r="D284" s="5"/>
      <c r="E284" s="11"/>
      <c r="F284" s="11"/>
      <c r="H284" s="11"/>
      <c r="I284" s="11"/>
      <c r="J284" s="19"/>
      <c r="K284" s="19"/>
      <c r="M284" s="5"/>
      <c r="N284" s="5"/>
      <c r="O284" s="11"/>
      <c r="P284" s="11"/>
      <c r="Q284" s="11"/>
      <c r="R284" s="11"/>
      <c r="S284" s="11"/>
      <c r="T284" s="19"/>
      <c r="U284" s="5"/>
      <c r="V284" s="5"/>
      <c r="W284" s="19"/>
      <c r="X284" s="19"/>
      <c r="Y284" s="19"/>
      <c r="Z284" s="19"/>
      <c r="AA284" s="19"/>
      <c r="AB284" s="11"/>
      <c r="AC284" s="19"/>
      <c r="AD284" s="19"/>
      <c r="AE284" s="19"/>
      <c r="AF284" s="19"/>
      <c r="AG284" s="19"/>
      <c r="AH284" s="19"/>
      <c r="AK284" s="16"/>
      <c r="AL284" s="20"/>
      <c r="AM284" s="19"/>
      <c r="AN284" s="19"/>
    </row>
    <row r="285" spans="4:40" hidden="1">
      <c r="D285" s="5"/>
      <c r="E285" s="11"/>
      <c r="F285" s="11"/>
      <c r="H285" s="11"/>
      <c r="I285" s="11"/>
      <c r="J285" s="19"/>
      <c r="K285" s="19"/>
      <c r="M285" s="5"/>
      <c r="N285" s="5"/>
      <c r="O285" s="11"/>
      <c r="P285" s="11"/>
      <c r="Q285" s="11"/>
      <c r="R285" s="11"/>
      <c r="S285" s="11"/>
      <c r="T285" s="19"/>
      <c r="U285" s="5"/>
      <c r="V285" s="5"/>
      <c r="W285" s="19"/>
      <c r="X285" s="19"/>
      <c r="Y285" s="19"/>
      <c r="Z285" s="19"/>
      <c r="AA285" s="19"/>
      <c r="AB285" s="11"/>
      <c r="AC285" s="19"/>
      <c r="AD285" s="19"/>
      <c r="AE285" s="19"/>
      <c r="AF285" s="19"/>
      <c r="AG285" s="19"/>
      <c r="AH285" s="19"/>
      <c r="AK285" s="16"/>
      <c r="AL285" s="20"/>
      <c r="AM285" s="19"/>
      <c r="AN285" s="19"/>
    </row>
    <row r="286" spans="4:40" hidden="1">
      <c r="D286" s="5"/>
      <c r="E286" s="11"/>
      <c r="F286" s="11"/>
      <c r="H286" s="11"/>
      <c r="I286" s="11"/>
      <c r="J286" s="19"/>
      <c r="K286" s="19"/>
      <c r="M286" s="5"/>
      <c r="N286" s="5"/>
      <c r="O286" s="11"/>
      <c r="P286" s="11"/>
      <c r="Q286" s="11"/>
      <c r="R286" s="11"/>
      <c r="S286" s="11"/>
      <c r="T286" s="19"/>
      <c r="U286" s="5"/>
      <c r="V286" s="5"/>
      <c r="W286" s="19"/>
      <c r="X286" s="19"/>
      <c r="Y286" s="19"/>
      <c r="Z286" s="19"/>
      <c r="AA286" s="19"/>
      <c r="AB286" s="11"/>
      <c r="AC286" s="19"/>
      <c r="AD286" s="19"/>
      <c r="AE286" s="19"/>
      <c r="AF286" s="19"/>
      <c r="AG286" s="19"/>
      <c r="AH286" s="19"/>
      <c r="AK286" s="16"/>
      <c r="AL286" s="20"/>
      <c r="AM286" s="19"/>
      <c r="AN286" s="19"/>
    </row>
    <row r="287" spans="4:40" hidden="1">
      <c r="D287" s="5"/>
      <c r="E287" s="11"/>
      <c r="F287" s="11"/>
      <c r="H287" s="11"/>
      <c r="I287" s="11"/>
      <c r="J287" s="19"/>
      <c r="K287" s="19"/>
      <c r="M287" s="5"/>
      <c r="N287" s="5"/>
      <c r="O287" s="11"/>
      <c r="P287" s="11"/>
      <c r="Q287" s="11"/>
      <c r="R287" s="11"/>
      <c r="S287" s="11"/>
      <c r="T287" s="19"/>
      <c r="U287" s="5"/>
      <c r="V287" s="5"/>
      <c r="W287" s="19"/>
      <c r="X287" s="19"/>
      <c r="Y287" s="19"/>
      <c r="Z287" s="19"/>
      <c r="AA287" s="19"/>
      <c r="AB287" s="11"/>
      <c r="AC287" s="19"/>
      <c r="AD287" s="19"/>
      <c r="AE287" s="19"/>
      <c r="AF287" s="19"/>
      <c r="AG287" s="19"/>
      <c r="AH287" s="19"/>
      <c r="AK287" s="16"/>
      <c r="AL287" s="20"/>
      <c r="AM287" s="19"/>
      <c r="AN287" s="19"/>
    </row>
    <row r="288" spans="4:40" hidden="1">
      <c r="D288" s="5"/>
      <c r="E288" s="11"/>
      <c r="F288" s="11"/>
      <c r="H288" s="11"/>
      <c r="I288" s="11"/>
      <c r="J288" s="19"/>
      <c r="K288" s="19"/>
      <c r="M288" s="5"/>
      <c r="N288" s="5"/>
      <c r="O288" s="11"/>
      <c r="P288" s="11"/>
      <c r="Q288" s="11"/>
      <c r="R288" s="11"/>
      <c r="S288" s="11"/>
      <c r="T288" s="19"/>
      <c r="U288" s="5"/>
      <c r="V288" s="5"/>
      <c r="W288" s="19"/>
      <c r="X288" s="19"/>
      <c r="Y288" s="19"/>
      <c r="Z288" s="19"/>
      <c r="AA288" s="19"/>
      <c r="AB288" s="11"/>
      <c r="AC288" s="19"/>
      <c r="AD288" s="19"/>
      <c r="AE288" s="19"/>
      <c r="AF288" s="19"/>
      <c r="AG288" s="19"/>
      <c r="AH288" s="19"/>
      <c r="AK288" s="16"/>
      <c r="AL288" s="20"/>
      <c r="AM288" s="19"/>
      <c r="AN288" s="19"/>
    </row>
    <row r="289" spans="3:40" hidden="1">
      <c r="D289" s="5"/>
      <c r="E289" s="11"/>
      <c r="F289" s="11"/>
      <c r="H289" s="11"/>
      <c r="I289" s="11"/>
      <c r="J289" s="19"/>
      <c r="K289" s="19"/>
      <c r="M289" s="5"/>
      <c r="N289" s="5"/>
      <c r="O289" s="11"/>
      <c r="P289" s="11"/>
      <c r="Q289" s="11"/>
      <c r="R289" s="11"/>
      <c r="S289" s="11"/>
      <c r="T289" s="19"/>
      <c r="U289" s="5"/>
      <c r="V289" s="5"/>
      <c r="W289" s="19"/>
      <c r="X289" s="19"/>
      <c r="Y289" s="19"/>
      <c r="Z289" s="19"/>
      <c r="AA289" s="19"/>
      <c r="AB289" s="11"/>
      <c r="AC289" s="19"/>
      <c r="AD289" s="19"/>
      <c r="AE289" s="19"/>
      <c r="AF289" s="19"/>
      <c r="AG289" s="19"/>
      <c r="AH289" s="19"/>
      <c r="AK289" s="16"/>
      <c r="AL289" s="20"/>
      <c r="AM289" s="19"/>
      <c r="AN289" s="19"/>
    </row>
    <row r="290" spans="3:40" hidden="1">
      <c r="D290" s="5"/>
      <c r="E290" s="11"/>
      <c r="F290" s="11"/>
      <c r="H290" s="11"/>
      <c r="I290" s="11"/>
      <c r="J290" s="19"/>
      <c r="K290" s="19"/>
      <c r="M290" s="5"/>
      <c r="N290" s="5"/>
      <c r="O290" s="11"/>
      <c r="P290" s="11"/>
      <c r="Q290" s="11"/>
      <c r="R290" s="11"/>
      <c r="S290" s="11"/>
      <c r="T290" s="19"/>
      <c r="U290" s="5"/>
      <c r="V290" s="5"/>
      <c r="W290" s="19"/>
      <c r="X290" s="19"/>
      <c r="Y290" s="19"/>
      <c r="Z290" s="19"/>
      <c r="AA290" s="19"/>
      <c r="AB290" s="11"/>
      <c r="AC290" s="19"/>
      <c r="AD290" s="19"/>
      <c r="AE290" s="19"/>
      <c r="AF290" s="19"/>
      <c r="AG290" s="19"/>
      <c r="AH290" s="19"/>
      <c r="AK290" s="16"/>
      <c r="AL290" s="20"/>
      <c r="AM290" s="19"/>
      <c r="AN290" s="19"/>
    </row>
    <row r="291" spans="3:40" hidden="1">
      <c r="D291" s="5"/>
      <c r="E291" s="11"/>
      <c r="F291" s="11"/>
      <c r="H291" s="11"/>
      <c r="I291" s="11"/>
      <c r="J291" s="19"/>
      <c r="K291" s="19"/>
      <c r="M291" s="5"/>
      <c r="N291" s="5"/>
      <c r="O291" s="11"/>
      <c r="P291" s="11"/>
      <c r="Q291" s="11"/>
      <c r="R291" s="11"/>
      <c r="S291" s="11"/>
      <c r="T291" s="19"/>
      <c r="U291" s="5"/>
      <c r="V291" s="5"/>
      <c r="W291" s="19"/>
      <c r="X291" s="19"/>
      <c r="Y291" s="19"/>
      <c r="Z291" s="19"/>
      <c r="AA291" s="19"/>
      <c r="AB291" s="11"/>
      <c r="AC291" s="19"/>
      <c r="AD291" s="19"/>
      <c r="AE291" s="19"/>
      <c r="AF291" s="19"/>
      <c r="AG291" s="19"/>
      <c r="AH291" s="19"/>
      <c r="AK291" s="16"/>
      <c r="AL291" s="20"/>
      <c r="AM291" s="19"/>
      <c r="AN291" s="19"/>
    </row>
    <row r="292" spans="3:40" hidden="1">
      <c r="D292" s="5"/>
      <c r="E292" s="11"/>
      <c r="F292" s="11"/>
      <c r="H292" s="11"/>
      <c r="I292" s="11"/>
      <c r="J292" s="19"/>
      <c r="K292" s="19"/>
      <c r="M292" s="5"/>
      <c r="N292" s="5"/>
      <c r="O292" s="11"/>
      <c r="P292" s="11"/>
      <c r="Q292" s="11"/>
      <c r="R292" s="11"/>
      <c r="S292" s="11"/>
      <c r="T292" s="19"/>
      <c r="U292" s="5"/>
      <c r="V292" s="5"/>
      <c r="W292" s="19"/>
      <c r="X292" s="19"/>
      <c r="Y292" s="19"/>
      <c r="Z292" s="19"/>
      <c r="AA292" s="19"/>
      <c r="AB292" s="11"/>
      <c r="AC292" s="19"/>
      <c r="AD292" s="19"/>
      <c r="AE292" s="19"/>
      <c r="AF292" s="19"/>
      <c r="AG292" s="19"/>
      <c r="AH292" s="19"/>
      <c r="AK292" s="16"/>
      <c r="AL292" s="20"/>
      <c r="AM292" s="19"/>
      <c r="AN292" s="19"/>
    </row>
    <row r="293" spans="3:40" hidden="1">
      <c r="D293" s="5"/>
      <c r="E293" s="11"/>
      <c r="F293" s="11"/>
      <c r="H293" s="11"/>
      <c r="I293" s="11"/>
      <c r="J293" s="19"/>
      <c r="K293" s="19"/>
      <c r="M293" s="5"/>
      <c r="N293" s="5"/>
      <c r="O293" s="11"/>
      <c r="P293" s="11"/>
      <c r="Q293" s="11"/>
      <c r="R293" s="11"/>
      <c r="S293" s="11"/>
      <c r="T293" s="19"/>
      <c r="U293" s="5"/>
      <c r="V293" s="5"/>
      <c r="W293" s="19"/>
      <c r="X293" s="19"/>
      <c r="Y293" s="19"/>
      <c r="Z293" s="19"/>
      <c r="AA293" s="19"/>
      <c r="AB293" s="11"/>
      <c r="AC293" s="19"/>
      <c r="AD293" s="19"/>
      <c r="AE293" s="19"/>
      <c r="AF293" s="19"/>
      <c r="AG293" s="19"/>
      <c r="AH293" s="19"/>
      <c r="AK293" s="16"/>
      <c r="AL293" s="20"/>
      <c r="AM293" s="19"/>
      <c r="AN293" s="19"/>
    </row>
    <row r="294" spans="3:40" ht="4.95" hidden="1" customHeight="1">
      <c r="D294" s="5"/>
      <c r="E294" s="5"/>
      <c r="F294" s="5"/>
      <c r="H294" s="19"/>
      <c r="I294" s="19"/>
      <c r="J294" s="19"/>
      <c r="K294" s="19"/>
    </row>
    <row r="295" spans="3:40" ht="4.95" hidden="1" customHeight="1">
      <c r="C295" s="65"/>
      <c r="D295" s="66"/>
      <c r="E295" s="67"/>
      <c r="F295" s="67"/>
      <c r="G295" s="67"/>
      <c r="H295" s="67"/>
      <c r="I295" s="67"/>
      <c r="J295" s="67"/>
      <c r="K295" s="67"/>
    </row>
    <row r="296" spans="3:40" hidden="1">
      <c r="O296" s="72"/>
      <c r="P296" s="72"/>
      <c r="Q296" s="72"/>
      <c r="R296" s="72"/>
      <c r="S296" s="3"/>
      <c r="T296" s="3"/>
      <c r="U296" s="3"/>
      <c r="V296" s="3"/>
      <c r="W296" s="72"/>
      <c r="X296" s="72"/>
      <c r="Y296" s="72"/>
      <c r="Z296" s="72"/>
      <c r="AA296" s="72"/>
      <c r="AB296" s="72"/>
      <c r="AC296" s="11"/>
      <c r="AD296" s="11"/>
      <c r="AE296" s="19"/>
      <c r="AF296" s="19"/>
      <c r="AG296" s="19"/>
      <c r="AH296" s="19"/>
      <c r="AM296" s="19"/>
      <c r="AN296" s="19"/>
    </row>
    <row r="297" spans="3:40" hidden="1">
      <c r="J297" s="19"/>
      <c r="O297" s="19"/>
      <c r="Q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3:40" hidden="1">
      <c r="J298" s="19"/>
      <c r="O298" s="19"/>
      <c r="Q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N298" s="3"/>
    </row>
    <row r="299" spans="3:40" hidden="1">
      <c r="J299" s="19"/>
      <c r="O299" s="19"/>
      <c r="Q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3:40" hidden="1">
      <c r="J300" s="19"/>
      <c r="O300" s="19"/>
      <c r="Q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3:40" hidden="1">
      <c r="J301" s="19"/>
      <c r="O301" s="19"/>
      <c r="Q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3:40" hidden="1">
      <c r="J302" s="19"/>
      <c r="O302" s="19"/>
      <c r="Q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3:40" hidden="1">
      <c r="J303" s="19"/>
      <c r="O303" s="19"/>
      <c r="Q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3:40" hidden="1">
      <c r="J304" s="19"/>
      <c r="O304" s="19"/>
      <c r="Q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0:29" hidden="1">
      <c r="J305" s="19"/>
      <c r="O305" s="19"/>
      <c r="Q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0:29" hidden="1">
      <c r="J306" s="19"/>
      <c r="O306" s="19"/>
      <c r="Q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0:29" hidden="1">
      <c r="J307" s="19"/>
      <c r="O307" s="19"/>
      <c r="Q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0:29" hidden="1">
      <c r="J308" s="19"/>
      <c r="O308" s="19"/>
      <c r="Q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0:29" hidden="1">
      <c r="J309" s="19"/>
      <c r="O309" s="19"/>
      <c r="Q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0:29" hidden="1">
      <c r="J310" s="19"/>
      <c r="O310" s="19"/>
      <c r="Q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0:29" hidden="1">
      <c r="J311" s="19"/>
      <c r="O311" s="19"/>
      <c r="Q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0:29" hidden="1">
      <c r="J312" s="19"/>
      <c r="O312" s="19"/>
      <c r="Q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0:29" hidden="1">
      <c r="J313" s="19"/>
      <c r="O313" s="19"/>
      <c r="Q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0:29" hidden="1">
      <c r="J314" s="19"/>
      <c r="O314" s="19"/>
      <c r="Q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0:29" hidden="1">
      <c r="J315" s="19"/>
      <c r="O315" s="19"/>
      <c r="Q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0:29" hidden="1">
      <c r="J316" s="19"/>
      <c r="O316" s="19"/>
      <c r="Q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0:29" hidden="1">
      <c r="J317" s="19"/>
      <c r="O317" s="19"/>
      <c r="Q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0:29" hidden="1">
      <c r="J318" s="19"/>
      <c r="O318" s="19"/>
      <c r="Q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0:29" hidden="1">
      <c r="J319" s="19"/>
      <c r="O319" s="19"/>
      <c r="Q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0:29" hidden="1">
      <c r="J320" s="19"/>
      <c r="O320" s="19"/>
      <c r="Q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0:29" hidden="1">
      <c r="J321" s="19"/>
      <c r="O321" s="19"/>
      <c r="Q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0:29" hidden="1">
      <c r="J322" s="19"/>
      <c r="O322" s="19"/>
      <c r="Q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0:29" hidden="1">
      <c r="J323" s="19"/>
      <c r="O323" s="19"/>
      <c r="Q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0:29" hidden="1">
      <c r="J324" s="19"/>
      <c r="O324" s="19"/>
      <c r="Q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0:29" hidden="1">
      <c r="J325" s="19"/>
      <c r="O325" s="19"/>
      <c r="Q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0:29" hidden="1">
      <c r="J326" s="19"/>
      <c r="O326" s="19"/>
      <c r="Q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0:29" hidden="1">
      <c r="J327" s="19"/>
      <c r="O327" s="19"/>
      <c r="Q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0:29" hidden="1">
      <c r="J328" s="19"/>
      <c r="O328" s="19"/>
      <c r="Q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0:29" hidden="1">
      <c r="J329" s="19"/>
      <c r="O329" s="19"/>
      <c r="Q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0:29" hidden="1">
      <c r="J330" s="19"/>
      <c r="O330" s="19"/>
      <c r="Q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0:29" hidden="1">
      <c r="J331" s="19"/>
      <c r="O331" s="19"/>
      <c r="Q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0:29" hidden="1">
      <c r="J332" s="19"/>
      <c r="O332" s="19"/>
      <c r="Q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0:29" hidden="1">
      <c r="J333" s="19"/>
      <c r="O333" s="19"/>
      <c r="Q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0:29" hidden="1">
      <c r="J334" s="19"/>
      <c r="O334" s="19"/>
      <c r="Q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0:29" hidden="1">
      <c r="J335" s="19"/>
      <c r="O335" s="19"/>
      <c r="Q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0:29" hidden="1">
      <c r="J336" s="19"/>
      <c r="O336" s="19"/>
      <c r="Q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0:29" hidden="1">
      <c r="J337" s="19"/>
      <c r="O337" s="19"/>
      <c r="Q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0:29" hidden="1">
      <c r="J338" s="19"/>
      <c r="O338" s="19"/>
      <c r="Q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0:29" hidden="1">
      <c r="J339" s="19"/>
      <c r="O339" s="19"/>
      <c r="Q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0:29" hidden="1">
      <c r="J340" s="19"/>
      <c r="O340" s="19"/>
      <c r="Q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0:29" hidden="1">
      <c r="J341" s="19"/>
      <c r="O341" s="19"/>
      <c r="Q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0:29" hidden="1">
      <c r="J342" s="19"/>
      <c r="O342" s="19"/>
      <c r="Q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0:29" hidden="1">
      <c r="J343" s="19"/>
      <c r="O343" s="19"/>
      <c r="Q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0:29" hidden="1">
      <c r="J344" s="19"/>
      <c r="O344" s="19"/>
      <c r="Q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0:29" hidden="1">
      <c r="J345" s="19"/>
      <c r="O345" s="19"/>
      <c r="Q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0:29" hidden="1">
      <c r="J346" s="19"/>
      <c r="O346" s="19"/>
      <c r="Q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0:29" hidden="1">
      <c r="J347" s="19"/>
      <c r="O347" s="19"/>
      <c r="Q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0:29" hidden="1">
      <c r="J348" s="19"/>
      <c r="O348" s="19"/>
      <c r="Q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0:29" hidden="1">
      <c r="J349" s="19"/>
      <c r="O349" s="19"/>
      <c r="Q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0:29" hidden="1">
      <c r="J350" s="19"/>
      <c r="O350" s="19"/>
      <c r="Q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0:29" hidden="1">
      <c r="J351" s="19"/>
      <c r="O351" s="19"/>
      <c r="Q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0:29" hidden="1">
      <c r="J352" s="19"/>
      <c r="O352" s="19"/>
      <c r="Q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0:29" hidden="1">
      <c r="J353" s="19"/>
      <c r="O353" s="19"/>
      <c r="Q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0:29" hidden="1">
      <c r="J354" s="19"/>
      <c r="O354" s="19"/>
      <c r="Q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0:29" hidden="1">
      <c r="J355" s="19"/>
      <c r="O355" s="19"/>
      <c r="Q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0:29" hidden="1">
      <c r="J356" s="19"/>
      <c r="O356" s="19"/>
      <c r="Q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0:29" hidden="1">
      <c r="J357" s="19"/>
      <c r="O357" s="19"/>
      <c r="Q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0:29" hidden="1">
      <c r="J358" s="19"/>
      <c r="O358" s="19"/>
      <c r="Q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0:29" hidden="1">
      <c r="J359" s="19"/>
      <c r="O359" s="19"/>
      <c r="Q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0:29" hidden="1">
      <c r="J360" s="19"/>
      <c r="O360" s="19"/>
      <c r="Q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0:29" hidden="1">
      <c r="J361" s="19"/>
      <c r="O361" s="19"/>
      <c r="Q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0:29" hidden="1">
      <c r="J362" s="19"/>
      <c r="O362" s="19"/>
      <c r="Q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0:29" hidden="1">
      <c r="J363" s="19"/>
      <c r="O363" s="19"/>
      <c r="Q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0:29" hidden="1">
      <c r="J364" s="19"/>
      <c r="O364" s="19"/>
      <c r="Q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0:29" hidden="1">
      <c r="J365" s="19"/>
      <c r="O365" s="19"/>
      <c r="Q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0:29" hidden="1">
      <c r="J366" s="19"/>
      <c r="O366" s="19"/>
      <c r="Q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0:29" hidden="1">
      <c r="J367" s="19"/>
      <c r="O367" s="19"/>
      <c r="Q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0:29" hidden="1">
      <c r="J368" s="19"/>
      <c r="O368" s="19"/>
      <c r="Q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0:29" hidden="1">
      <c r="J369" s="19"/>
      <c r="O369" s="19"/>
      <c r="Q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0:29" hidden="1">
      <c r="J370" s="19"/>
      <c r="O370" s="19"/>
      <c r="Q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0:29" hidden="1">
      <c r="J371" s="19"/>
      <c r="O371" s="19"/>
      <c r="Q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0:29" hidden="1">
      <c r="J372" s="19"/>
      <c r="O372" s="19"/>
      <c r="Q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0:29" hidden="1">
      <c r="J373" s="19"/>
      <c r="O373" s="19"/>
      <c r="Q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0:29" hidden="1">
      <c r="J374" s="19"/>
      <c r="O374" s="19"/>
      <c r="Q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0:29" hidden="1">
      <c r="J375" s="19"/>
      <c r="O375" s="19"/>
      <c r="Q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0:29" hidden="1">
      <c r="J376" s="19"/>
      <c r="O376" s="19"/>
      <c r="Q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0:29" hidden="1">
      <c r="J377" s="19"/>
      <c r="O377" s="19"/>
      <c r="Q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0:29" hidden="1">
      <c r="J378" s="19"/>
      <c r="O378" s="19"/>
      <c r="Q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0:29" hidden="1">
      <c r="J379" s="19"/>
      <c r="O379" s="19"/>
      <c r="Q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0:29" hidden="1">
      <c r="J380" s="19"/>
      <c r="O380" s="19"/>
      <c r="Q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0:29" hidden="1">
      <c r="J381" s="19"/>
      <c r="O381" s="19"/>
      <c r="Q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0:29" hidden="1">
      <c r="J382" s="19"/>
      <c r="O382" s="19"/>
      <c r="Q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0:29" hidden="1">
      <c r="J383" s="19"/>
      <c r="O383" s="19"/>
      <c r="Q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0:29" hidden="1">
      <c r="J384" s="19"/>
      <c r="O384" s="19"/>
      <c r="Q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0:29" hidden="1">
      <c r="J385" s="19"/>
      <c r="O385" s="19"/>
      <c r="Q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0:29" hidden="1">
      <c r="J386" s="19"/>
      <c r="O386" s="19"/>
      <c r="Q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0:29" hidden="1">
      <c r="J387" s="19"/>
      <c r="O387" s="19"/>
      <c r="Q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0:29" hidden="1">
      <c r="J388" s="19"/>
      <c r="O388" s="19"/>
      <c r="Q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0:29" hidden="1">
      <c r="J389" s="19"/>
      <c r="O389" s="19"/>
      <c r="Q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0:29" hidden="1">
      <c r="J390" s="19"/>
      <c r="O390" s="19"/>
      <c r="Q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0:29" hidden="1">
      <c r="J391" s="19"/>
      <c r="O391" s="19"/>
      <c r="Q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0:29" hidden="1">
      <c r="J392" s="19"/>
      <c r="O392" s="19"/>
      <c r="Q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0:29" hidden="1">
      <c r="J393" s="19"/>
      <c r="O393" s="19"/>
      <c r="Q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0:29" hidden="1">
      <c r="J394" s="19"/>
      <c r="O394" s="19"/>
      <c r="Q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0:29" hidden="1">
      <c r="J395" s="19"/>
      <c r="O395" s="19"/>
      <c r="Q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0:29" hidden="1">
      <c r="J396" s="19"/>
      <c r="O396" s="19"/>
      <c r="Q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0:29" hidden="1">
      <c r="J397" s="19"/>
      <c r="O397" s="19"/>
      <c r="Q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0:29" hidden="1">
      <c r="J398" s="19"/>
      <c r="O398" s="19"/>
      <c r="Q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0:29" hidden="1">
      <c r="J399" s="19"/>
      <c r="O399" s="19"/>
      <c r="Q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0:29" hidden="1">
      <c r="J400" s="19"/>
      <c r="O400" s="19"/>
      <c r="Q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0:29" hidden="1">
      <c r="J401" s="19"/>
      <c r="O401" s="19"/>
      <c r="Q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0:29" hidden="1">
      <c r="J402" s="19"/>
      <c r="O402" s="19"/>
      <c r="Q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0:29" hidden="1">
      <c r="J403" s="19"/>
      <c r="O403" s="19"/>
      <c r="Q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0:29" hidden="1">
      <c r="J404" s="19"/>
      <c r="O404" s="19"/>
      <c r="Q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0:29" hidden="1">
      <c r="J405" s="19"/>
      <c r="O405" s="19"/>
      <c r="Q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0:29" hidden="1">
      <c r="J406" s="19"/>
      <c r="O406" s="19"/>
      <c r="Q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0:29" hidden="1">
      <c r="J407" s="19"/>
      <c r="O407" s="19"/>
      <c r="Q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0:29" hidden="1">
      <c r="J408" s="19"/>
      <c r="O408" s="19"/>
      <c r="Q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0:29" hidden="1">
      <c r="J409" s="19"/>
      <c r="O409" s="19"/>
      <c r="Q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0:29" hidden="1">
      <c r="J410" s="19"/>
      <c r="O410" s="19"/>
      <c r="Q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0:29" hidden="1">
      <c r="J411" s="19"/>
      <c r="O411" s="19"/>
      <c r="Q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0:29" hidden="1">
      <c r="J412" s="19"/>
      <c r="O412" s="19"/>
      <c r="Q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0:29" hidden="1">
      <c r="J413" s="19"/>
      <c r="O413" s="19"/>
      <c r="Q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0:29" hidden="1">
      <c r="J414" s="19"/>
      <c r="O414" s="19"/>
      <c r="Q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0:29" hidden="1">
      <c r="J415" s="19"/>
      <c r="O415" s="19"/>
      <c r="Q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0:29" hidden="1">
      <c r="J416" s="19"/>
      <c r="O416" s="19"/>
      <c r="Q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0:29" hidden="1">
      <c r="J417" s="19"/>
      <c r="O417" s="19"/>
      <c r="Q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0:29" hidden="1">
      <c r="J418" s="19"/>
      <c r="O418" s="19"/>
      <c r="Q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0:29" hidden="1">
      <c r="J419" s="19"/>
      <c r="O419" s="19"/>
      <c r="Q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0:29" hidden="1">
      <c r="J420" s="19"/>
      <c r="O420" s="19"/>
      <c r="Q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0:29" hidden="1">
      <c r="J421" s="19"/>
      <c r="O421" s="19"/>
      <c r="Q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0:29" hidden="1">
      <c r="J422" s="19"/>
      <c r="O422" s="19"/>
      <c r="Q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0:29" hidden="1">
      <c r="J423" s="19"/>
      <c r="O423" s="19"/>
      <c r="Q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0:29" hidden="1">
      <c r="J424" s="19"/>
      <c r="O424" s="19"/>
      <c r="Q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0:29" hidden="1">
      <c r="J425" s="19"/>
      <c r="O425" s="19"/>
      <c r="Q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0:29" hidden="1">
      <c r="J426" s="19"/>
      <c r="O426" s="19"/>
      <c r="Q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0:29" hidden="1">
      <c r="J427" s="19"/>
      <c r="O427" s="19"/>
      <c r="Q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0:29" hidden="1">
      <c r="J428" s="19"/>
      <c r="O428" s="19"/>
      <c r="Q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0:29" hidden="1">
      <c r="J429" s="19"/>
      <c r="O429" s="19"/>
      <c r="Q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0:29" hidden="1">
      <c r="J430" s="19"/>
      <c r="O430" s="19"/>
      <c r="Q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0:29" hidden="1">
      <c r="J431" s="19"/>
      <c r="O431" s="19"/>
      <c r="Q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0:29" hidden="1">
      <c r="J432" s="19"/>
      <c r="O432" s="19"/>
      <c r="Q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0:29" hidden="1">
      <c r="J433" s="19"/>
      <c r="O433" s="19"/>
      <c r="Q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0:29" hidden="1">
      <c r="J434" s="19"/>
      <c r="O434" s="19"/>
      <c r="Q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0:29" hidden="1">
      <c r="J435" s="19"/>
      <c r="O435" s="19"/>
      <c r="Q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0:29" hidden="1">
      <c r="J436" s="19"/>
      <c r="O436" s="19"/>
      <c r="Q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0:29" hidden="1">
      <c r="J437" s="19"/>
      <c r="O437" s="19"/>
      <c r="Q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0:29" hidden="1">
      <c r="J438" s="19"/>
      <c r="O438" s="19"/>
      <c r="Q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0:29" hidden="1">
      <c r="J439" s="19"/>
      <c r="O439" s="19"/>
      <c r="Q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0:29" hidden="1">
      <c r="J440" s="19"/>
      <c r="O440" s="19"/>
      <c r="Q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0:29" hidden="1">
      <c r="J441" s="19"/>
      <c r="O441" s="19"/>
      <c r="Q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0:29" hidden="1">
      <c r="J442" s="19"/>
      <c r="O442" s="19"/>
      <c r="Q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0:29" hidden="1">
      <c r="J443" s="19"/>
      <c r="O443" s="19"/>
      <c r="Q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0:29" hidden="1">
      <c r="J444" s="19"/>
      <c r="O444" s="19"/>
      <c r="Q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0:29" hidden="1">
      <c r="J445" s="19"/>
      <c r="O445" s="19"/>
      <c r="Q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0:29" hidden="1">
      <c r="J446" s="19"/>
      <c r="O446" s="19"/>
      <c r="Q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0:29" hidden="1">
      <c r="J447" s="19"/>
      <c r="O447" s="19"/>
      <c r="Q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0:29" hidden="1">
      <c r="J448" s="19"/>
      <c r="O448" s="19"/>
      <c r="Q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0:29" hidden="1">
      <c r="J449" s="19"/>
      <c r="O449" s="19"/>
      <c r="Q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0:29" hidden="1">
      <c r="J450" s="19"/>
      <c r="O450" s="19"/>
      <c r="Q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0:29" hidden="1">
      <c r="J451" s="19"/>
      <c r="O451" s="19"/>
      <c r="Q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0:29" hidden="1">
      <c r="J452" s="19"/>
      <c r="O452" s="19"/>
      <c r="Q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0:29" hidden="1">
      <c r="J453" s="19"/>
      <c r="O453" s="19"/>
      <c r="Q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0:29" hidden="1">
      <c r="J454" s="19"/>
      <c r="O454" s="19"/>
      <c r="Q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0:29" hidden="1">
      <c r="J455" s="19"/>
      <c r="O455" s="19"/>
      <c r="Q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0:29" hidden="1">
      <c r="J456" s="19"/>
      <c r="O456" s="19"/>
      <c r="Q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0:29" hidden="1">
      <c r="J457" s="19"/>
      <c r="O457" s="19"/>
      <c r="Q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0:29" hidden="1">
      <c r="J458" s="19"/>
      <c r="O458" s="19"/>
      <c r="Q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0:29" hidden="1">
      <c r="J459" s="19"/>
      <c r="O459" s="19"/>
      <c r="Q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0:29" hidden="1">
      <c r="J460" s="19"/>
      <c r="O460" s="19"/>
      <c r="Q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0:29" hidden="1">
      <c r="J461" s="19"/>
      <c r="O461" s="19"/>
      <c r="Q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0:29" hidden="1">
      <c r="J462" s="19"/>
      <c r="O462" s="19"/>
      <c r="Q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0:29" hidden="1">
      <c r="J463" s="19"/>
      <c r="O463" s="19"/>
      <c r="Q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0:29" hidden="1">
      <c r="J464" s="19"/>
      <c r="O464" s="19"/>
      <c r="Q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0:29" hidden="1">
      <c r="J465" s="19"/>
      <c r="O465" s="19"/>
      <c r="Q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0:29" hidden="1">
      <c r="J466" s="19"/>
      <c r="O466" s="19"/>
      <c r="Q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0:29" hidden="1">
      <c r="J467" s="19"/>
      <c r="O467" s="19"/>
      <c r="Q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0:29" hidden="1">
      <c r="J468" s="19"/>
      <c r="O468" s="19"/>
      <c r="Q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0:29" hidden="1">
      <c r="J469" s="19"/>
      <c r="O469" s="19"/>
      <c r="Q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0:29" hidden="1">
      <c r="J470" s="19"/>
      <c r="O470" s="19"/>
      <c r="Q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0:29" hidden="1">
      <c r="J471" s="19"/>
      <c r="O471" s="19"/>
      <c r="Q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0:29" hidden="1">
      <c r="J472" s="19"/>
      <c r="O472" s="19"/>
      <c r="Q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0:29" hidden="1">
      <c r="J473" s="19"/>
      <c r="O473" s="19"/>
      <c r="Q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0:29" hidden="1">
      <c r="J474" s="19"/>
      <c r="O474" s="19"/>
      <c r="Q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0:29" hidden="1">
      <c r="J475" s="19"/>
      <c r="O475" s="19"/>
      <c r="Q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0:29" hidden="1">
      <c r="J476" s="19"/>
      <c r="O476" s="19"/>
      <c r="Q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0:29" hidden="1">
      <c r="J477" s="19"/>
      <c r="O477" s="19"/>
      <c r="Q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0:29" hidden="1">
      <c r="J478" s="19"/>
      <c r="O478" s="19"/>
      <c r="Q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0:29" hidden="1">
      <c r="J479" s="19"/>
      <c r="O479" s="19"/>
      <c r="Q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0:29" hidden="1">
      <c r="J480" s="19"/>
      <c r="O480" s="19"/>
      <c r="Q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0:29" hidden="1">
      <c r="J481" s="19"/>
      <c r="O481" s="19"/>
      <c r="Q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0:29" hidden="1">
      <c r="J482" s="19"/>
      <c r="O482" s="19"/>
      <c r="Q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0:29" hidden="1">
      <c r="J483" s="19"/>
      <c r="O483" s="19"/>
      <c r="Q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0:29" hidden="1">
      <c r="J484" s="19"/>
      <c r="O484" s="19"/>
      <c r="Q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0:29" hidden="1">
      <c r="J485" s="19"/>
      <c r="O485" s="19"/>
      <c r="Q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0:29" hidden="1">
      <c r="J486" s="19"/>
      <c r="O486" s="19"/>
      <c r="Q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0:29" hidden="1">
      <c r="J487" s="19"/>
      <c r="O487" s="19"/>
      <c r="Q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0:29" hidden="1">
      <c r="J488" s="19"/>
      <c r="O488" s="19"/>
      <c r="Q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</row>
    <row r="489" spans="10:29" hidden="1">
      <c r="J489" s="19"/>
      <c r="O489" s="19"/>
      <c r="Q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</row>
    <row r="490" spans="10:29" hidden="1">
      <c r="J490" s="19"/>
      <c r="O490" s="19"/>
      <c r="Q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</row>
    <row r="491" spans="10:29" hidden="1">
      <c r="J491" s="19"/>
      <c r="O491" s="19"/>
      <c r="Q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</row>
    <row r="492" spans="10:29" hidden="1">
      <c r="J492" s="19"/>
      <c r="O492" s="19"/>
      <c r="Q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</row>
    <row r="493" spans="10:29" hidden="1">
      <c r="J493" s="19"/>
      <c r="O493" s="19"/>
      <c r="Q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</row>
    <row r="494" spans="10:29" hidden="1">
      <c r="J494" s="19"/>
      <c r="O494" s="19"/>
      <c r="Q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</row>
    <row r="495" spans="10:29" hidden="1">
      <c r="J495" s="19"/>
      <c r="O495" s="19"/>
      <c r="Q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</row>
    <row r="496" spans="10:29" hidden="1">
      <c r="J496" s="19"/>
      <c r="O496" s="19"/>
      <c r="Q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</row>
    <row r="497" spans="10:29" hidden="1">
      <c r="J497" s="19"/>
      <c r="O497" s="19"/>
      <c r="Q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</row>
    <row r="498" spans="10:29" hidden="1">
      <c r="J498" s="19"/>
      <c r="O498" s="19"/>
      <c r="Q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</row>
    <row r="499" spans="10:29" hidden="1">
      <c r="J499" s="19"/>
      <c r="O499" s="19"/>
      <c r="Q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</row>
    <row r="500" spans="10:29" hidden="1">
      <c r="J500" s="19"/>
      <c r="O500" s="19"/>
      <c r="Q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</row>
    <row r="501" spans="10:29" hidden="1">
      <c r="J501" s="19"/>
      <c r="O501" s="19"/>
      <c r="Q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</row>
    <row r="502" spans="10:29" hidden="1">
      <c r="J502" s="19"/>
      <c r="O502" s="19"/>
      <c r="Q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</row>
    <row r="503" spans="10:29" hidden="1">
      <c r="J503" s="19"/>
      <c r="O503" s="19"/>
      <c r="Q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</row>
    <row r="504" spans="10:29" hidden="1">
      <c r="J504" s="19"/>
      <c r="O504" s="19"/>
      <c r="Q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</row>
    <row r="505" spans="10:29" hidden="1">
      <c r="J505" s="19"/>
      <c r="O505" s="19"/>
      <c r="Q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</row>
    <row r="506" spans="10:29" hidden="1">
      <c r="J506" s="19"/>
      <c r="O506" s="19"/>
      <c r="Q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</row>
    <row r="507" spans="10:29" hidden="1">
      <c r="J507" s="19"/>
      <c r="O507" s="19"/>
      <c r="Q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</row>
    <row r="508" spans="10:29" hidden="1">
      <c r="J508" s="19"/>
      <c r="O508" s="19"/>
      <c r="Q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</row>
    <row r="509" spans="10:29" hidden="1">
      <c r="J509" s="19"/>
      <c r="O509" s="19"/>
      <c r="Q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</row>
    <row r="510" spans="10:29" hidden="1">
      <c r="J510" s="19"/>
      <c r="O510" s="19"/>
      <c r="Q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</row>
    <row r="511" spans="10:29" hidden="1">
      <c r="J511" s="19"/>
      <c r="O511" s="19"/>
      <c r="Q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</row>
    <row r="512" spans="10:29" hidden="1">
      <c r="J512" s="19"/>
      <c r="O512" s="19"/>
      <c r="Q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</row>
    <row r="513" spans="10:29" hidden="1">
      <c r="J513" s="19"/>
      <c r="O513" s="19"/>
      <c r="Q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</row>
    <row r="514" spans="10:29" hidden="1">
      <c r="J514" s="19"/>
      <c r="O514" s="19"/>
      <c r="Q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</row>
    <row r="515" spans="10:29" hidden="1">
      <c r="J515" s="19"/>
      <c r="O515" s="19"/>
      <c r="Q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</row>
    <row r="516" spans="10:29" hidden="1">
      <c r="J516" s="19"/>
      <c r="O516" s="19"/>
      <c r="Q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</row>
    <row r="517" spans="10:29" hidden="1">
      <c r="J517" s="19"/>
      <c r="O517" s="19"/>
      <c r="Q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</row>
    <row r="518" spans="10:29" hidden="1">
      <c r="J518" s="19"/>
      <c r="O518" s="19"/>
      <c r="Q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</row>
    <row r="519" spans="10:29" hidden="1">
      <c r="J519" s="19"/>
      <c r="O519" s="19"/>
      <c r="Q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</row>
    <row r="520" spans="10:29" hidden="1">
      <c r="J520" s="19"/>
      <c r="O520" s="19"/>
      <c r="Q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</row>
    <row r="521" spans="10:29" hidden="1">
      <c r="J521" s="19"/>
      <c r="O521" s="19"/>
      <c r="Q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</row>
    <row r="522" spans="10:29" hidden="1">
      <c r="J522" s="19"/>
      <c r="O522" s="19"/>
      <c r="Q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</row>
    <row r="523" spans="10:29" hidden="1">
      <c r="J523" s="19"/>
      <c r="O523" s="19"/>
      <c r="Q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</row>
    <row r="524" spans="10:29" hidden="1">
      <c r="J524" s="19"/>
      <c r="O524" s="19"/>
      <c r="Q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</row>
    <row r="525" spans="10:29" hidden="1">
      <c r="J525" s="19"/>
      <c r="O525" s="19"/>
      <c r="Q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</row>
    <row r="526" spans="10:29" hidden="1">
      <c r="J526" s="19"/>
      <c r="O526" s="19"/>
      <c r="Q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</row>
    <row r="527" spans="10:29" hidden="1">
      <c r="J527" s="19"/>
      <c r="O527" s="19"/>
      <c r="Q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</row>
    <row r="528" spans="10:29" hidden="1">
      <c r="J528" s="19"/>
      <c r="O528" s="19"/>
      <c r="Q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</row>
    <row r="529" spans="10:29" hidden="1">
      <c r="J529" s="19"/>
      <c r="O529" s="19"/>
      <c r="Q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</row>
    <row r="530" spans="10:29" hidden="1">
      <c r="J530" s="19"/>
      <c r="O530" s="19"/>
      <c r="Q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</row>
    <row r="531" spans="10:29" hidden="1">
      <c r="J531" s="19"/>
      <c r="O531" s="19"/>
      <c r="Q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</row>
    <row r="532" spans="10:29" hidden="1">
      <c r="J532" s="19"/>
      <c r="O532" s="19"/>
      <c r="Q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</row>
    <row r="533" spans="10:29" hidden="1">
      <c r="J533" s="19"/>
      <c r="O533" s="19"/>
      <c r="Q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</row>
    <row r="534" spans="10:29" hidden="1">
      <c r="J534" s="19"/>
      <c r="O534" s="19"/>
      <c r="Q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</row>
    <row r="535" spans="10:29" hidden="1">
      <c r="J535" s="19"/>
      <c r="O535" s="19"/>
      <c r="Q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</row>
    <row r="536" spans="10:29" hidden="1">
      <c r="J536" s="19"/>
      <c r="O536" s="19"/>
      <c r="Q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</row>
    <row r="537" spans="10:29" hidden="1">
      <c r="J537" s="19"/>
      <c r="O537" s="19"/>
      <c r="Q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</row>
    <row r="538" spans="10:29" hidden="1">
      <c r="J538" s="19"/>
      <c r="O538" s="19"/>
      <c r="Q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</row>
    <row r="539" spans="10:29" hidden="1">
      <c r="J539" s="19"/>
      <c r="O539" s="19"/>
      <c r="Q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</row>
    <row r="540" spans="10:29" hidden="1">
      <c r="J540" s="19"/>
      <c r="O540" s="19"/>
      <c r="Q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</row>
    <row r="541" spans="10:29" hidden="1">
      <c r="J541" s="19"/>
      <c r="O541" s="19"/>
      <c r="Q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</row>
    <row r="542" spans="10:29" hidden="1">
      <c r="J542" s="19"/>
      <c r="O542" s="19"/>
      <c r="Q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</row>
    <row r="543" spans="10:29" hidden="1">
      <c r="J543" s="19"/>
      <c r="O543" s="19"/>
      <c r="Q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</row>
    <row r="544" spans="10:29" hidden="1">
      <c r="J544" s="19"/>
      <c r="O544" s="19"/>
      <c r="Q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</row>
    <row r="545" spans="10:29" hidden="1">
      <c r="J545" s="19"/>
      <c r="O545" s="19"/>
      <c r="Q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</row>
    <row r="546" spans="10:29" hidden="1">
      <c r="J546" s="19"/>
      <c r="O546" s="19"/>
      <c r="Q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</row>
    <row r="547" spans="10:29" hidden="1">
      <c r="J547" s="19"/>
      <c r="O547" s="19"/>
      <c r="Q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</row>
    <row r="548" spans="10:29" hidden="1">
      <c r="J548" s="19"/>
      <c r="O548" s="19"/>
      <c r="Q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</row>
    <row r="549" spans="10:29" hidden="1">
      <c r="J549" s="19"/>
      <c r="O549" s="19"/>
      <c r="Q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</row>
    <row r="550" spans="10:29" hidden="1">
      <c r="J550" s="19"/>
      <c r="O550" s="19"/>
      <c r="Q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</row>
    <row r="551" spans="10:29" hidden="1">
      <c r="J551" s="19"/>
      <c r="O551" s="19"/>
      <c r="Q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</row>
    <row r="552" spans="10:29" hidden="1">
      <c r="J552" s="19"/>
      <c r="O552" s="19"/>
      <c r="Q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</row>
    <row r="553" spans="10:29" ht="4.95" hidden="1" customHeight="1">
      <c r="AA553" s="6"/>
    </row>
    <row r="554" spans="10:29" hidden="1">
      <c r="J554" s="19"/>
      <c r="O554" s="19"/>
      <c r="P554" s="19"/>
      <c r="Q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</row>
    <row r="555" spans="10:29" hidden="1">
      <c r="O555" s="3"/>
      <c r="Z555" s="3"/>
    </row>
  </sheetData>
  <sheetProtection algorithmName="SHA-512" hashValue="u1zfo+18FZ87zgLqTWCWqtIIksWCZR6zm3OqUkikp0Cj8TQj5wN278sASrQnd1FjsgKF7XrAzCM0bfeJ2nRdvg==" saltValue="C2jiOtEOFGjAm8zTlc7gww==" spinCount="100000" sheet="1" objects="1" scenarios="1" selectLockedCells="1"/>
  <dataConsolidate/>
  <mergeCells count="34">
    <mergeCell ref="J5:Q5"/>
    <mergeCell ref="M36:N36"/>
    <mergeCell ref="M6:N6"/>
    <mergeCell ref="C36:C37"/>
    <mergeCell ref="C5:H5"/>
    <mergeCell ref="C11:H11"/>
    <mergeCell ref="M7:N7"/>
    <mergeCell ref="M8:N8"/>
    <mergeCell ref="M9:N9"/>
    <mergeCell ref="M11:N11"/>
    <mergeCell ref="M12:N12"/>
    <mergeCell ref="M13:N13"/>
    <mergeCell ref="M14:N14"/>
    <mergeCell ref="O36:P36"/>
    <mergeCell ref="M15:N15"/>
    <mergeCell ref="M16:N16"/>
    <mergeCell ref="M17:N17"/>
    <mergeCell ref="M19:N19"/>
    <mergeCell ref="M18:N18"/>
    <mergeCell ref="M20:N20"/>
    <mergeCell ref="E36:F36"/>
    <mergeCell ref="J36:K36"/>
    <mergeCell ref="Z296:AB296"/>
    <mergeCell ref="H36:I36"/>
    <mergeCell ref="O296:R296"/>
    <mergeCell ref="M21:N21"/>
    <mergeCell ref="M22:N22"/>
    <mergeCell ref="M23:N23"/>
    <mergeCell ref="U36:V36"/>
    <mergeCell ref="W296:Y296"/>
    <mergeCell ref="Q36:R36"/>
    <mergeCell ref="S36:T36"/>
    <mergeCell ref="D20:H21"/>
    <mergeCell ref="D22:H23"/>
  </mergeCells>
  <dataValidations count="10">
    <dataValidation type="list" allowBlank="1" showInputMessage="1" showErrorMessage="1" sqref="O30">
      <formula1>$P$30:$P$31</formula1>
    </dataValidation>
    <dataValidation type="decimal" allowBlank="1" showInputMessage="1" showErrorMessage="1" sqref="F6">
      <formula1>0.1</formula1>
      <formula2>5000</formula2>
    </dataValidation>
    <dataValidation type="decimal" allowBlank="1" showInputMessage="1" showErrorMessage="1" sqref="F17">
      <formula1>F13*2</formula1>
      <formula2>F13*51</formula2>
    </dataValidation>
    <dataValidation type="whole" allowBlank="1" showInputMessage="1" showErrorMessage="1" sqref="F12">
      <formula1>20</formula1>
      <formula2>150000</formula2>
    </dataValidation>
    <dataValidation type="decimal" allowBlank="1" showInputMessage="1" showErrorMessage="1" sqref="F13">
      <formula1>40</formula1>
      <formula2>70</formula2>
    </dataValidation>
    <dataValidation type="whole" allowBlank="1" showInputMessage="1" showErrorMessage="1" sqref="F15">
      <formula1>0</formula1>
      <formula2>F12</formula2>
    </dataValidation>
    <dataValidation type="whole" allowBlank="1" showInputMessage="1" showErrorMessage="1" sqref="F16">
      <formula1>0</formula1>
      <formula2>360</formula2>
    </dataValidation>
    <dataValidation type="whole" allowBlank="1" showInputMessage="1" showErrorMessage="1" sqref="F7">
      <formula1>20</formula1>
      <formula2>150000</formula2>
    </dataValidation>
    <dataValidation type="whole" allowBlank="1" showInputMessage="1" showErrorMessage="1" sqref="F8">
      <formula1>50</formula1>
      <formula2>60</formula2>
    </dataValidation>
    <dataValidation type="decimal" allowBlank="1" showInputMessage="1" showErrorMessage="1" sqref="F9">
      <formula1>0</formula1>
      <formula2>15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533"/>
  <sheetViews>
    <sheetView windowProtection="1" zoomScale="115" zoomScaleNormal="115" workbookViewId="0">
      <selection activeCell="N25" sqref="N25"/>
    </sheetView>
  </sheetViews>
  <sheetFormatPr defaultColWidth="6.84375" defaultRowHeight="14.6"/>
  <cols>
    <col min="1" max="1" width="3.84375" customWidth="1"/>
    <col min="2" max="6" width="6.15234375" customWidth="1"/>
    <col min="7" max="7" width="1.15234375" customWidth="1"/>
    <col min="8" max="9" width="6.15234375" customWidth="1"/>
    <col min="10" max="10" width="1.15234375" customWidth="1"/>
    <col min="18" max="18" width="6.84375" customWidth="1"/>
    <col min="21" max="21" width="1.15234375" customWidth="1"/>
    <col min="22" max="22" width="6.84375" customWidth="1"/>
  </cols>
  <sheetData>
    <row r="3" spans="1:29">
      <c r="B3" s="3" t="s">
        <v>6</v>
      </c>
      <c r="C3" s="85">
        <f>Harmonics!F12*SQRT(2)/SQRT(3)</f>
        <v>338.84608108500635</v>
      </c>
      <c r="D3" s="85"/>
      <c r="F3" s="26" t="s">
        <v>78</v>
      </c>
      <c r="H3" s="2">
        <f>Harmonics!F6*1000</f>
        <v>10000</v>
      </c>
      <c r="I3" s="27" t="s">
        <v>79</v>
      </c>
    </row>
    <row r="4" spans="1:29">
      <c r="B4" s="3" t="s">
        <v>7</v>
      </c>
      <c r="C4" s="85">
        <f>Harmonics!F15*SQRT(2)/SQRT(3)</f>
        <v>24.494897427831784</v>
      </c>
      <c r="D4" s="85"/>
      <c r="F4" s="26" t="s">
        <v>76</v>
      </c>
      <c r="H4" s="2">
        <f>Harmonics!F7</f>
        <v>525</v>
      </c>
      <c r="I4" s="27" t="s">
        <v>80</v>
      </c>
    </row>
    <row r="5" spans="1:29">
      <c r="B5" s="10" t="s">
        <v>8</v>
      </c>
      <c r="C5" s="85">
        <f>2*PI()*V1Frq</f>
        <v>314.15926535897933</v>
      </c>
      <c r="D5" s="85"/>
      <c r="F5" s="26" t="s">
        <v>77</v>
      </c>
      <c r="H5" s="2">
        <f>Harmonics!F8</f>
        <v>50</v>
      </c>
      <c r="I5" s="27" t="s">
        <v>2</v>
      </c>
    </row>
    <row r="6" spans="1:29">
      <c r="B6" s="10" t="s">
        <v>9</v>
      </c>
      <c r="C6" s="85">
        <f>2*PI()*VnFrq</f>
        <v>3455.7519189487725</v>
      </c>
      <c r="D6" s="85"/>
      <c r="F6" s="26" t="s">
        <v>81</v>
      </c>
      <c r="H6" s="2">
        <f>Harmonics!F9</f>
        <v>7</v>
      </c>
      <c r="I6" s="27" t="s">
        <v>4</v>
      </c>
    </row>
    <row r="7" spans="1:29">
      <c r="B7" s="3" t="s">
        <v>33</v>
      </c>
      <c r="C7" s="83" t="str">
        <f>COMPLEX(0,(-1/w_1/H8)+(w_1*H9),"j")</f>
        <v>-25.633125j</v>
      </c>
      <c r="D7" s="83"/>
      <c r="I7" s="6"/>
    </row>
    <row r="8" spans="1:29">
      <c r="B8" s="3" t="s">
        <v>34</v>
      </c>
      <c r="C8" s="83" t="str">
        <f>COMPLEX(0,(-1/w_n/H8)+(w_n*H9),"j")</f>
        <v>18.7174431818182j</v>
      </c>
      <c r="D8" s="83"/>
      <c r="F8" s="8" t="s">
        <v>17</v>
      </c>
      <c r="H8" s="72">
        <f>H3/2/PI()/H5/H4/H4</f>
        <v>1.1548658002132995E-4</v>
      </c>
      <c r="I8" s="72"/>
    </row>
    <row r="9" spans="1:29">
      <c r="B9" s="3" t="s">
        <v>23</v>
      </c>
      <c r="C9" s="84" t="str">
        <f>COMPLEX(0,w_1 *H9,"j")</f>
        <v>1.929375j</v>
      </c>
      <c r="D9" s="84"/>
      <c r="F9" s="8" t="s">
        <v>18</v>
      </c>
      <c r="H9" s="82">
        <f>H6/100/w_1/w_1/H8</f>
        <v>6.1413913665585114E-3</v>
      </c>
      <c r="I9" s="82"/>
    </row>
    <row r="10" spans="1:29">
      <c r="B10" s="3" t="s">
        <v>24</v>
      </c>
      <c r="C10" s="84" t="str">
        <f>COMPLEX(0,w_n *H9,"j")</f>
        <v>21.223125j</v>
      </c>
      <c r="D10" s="84"/>
    </row>
    <row r="11" spans="1:29">
      <c r="B11" s="3" t="s">
        <v>31</v>
      </c>
      <c r="C11" s="72" t="str">
        <f>COMPLEX(0,-1/w_1/H8,"j")</f>
        <v>-27.5625j</v>
      </c>
      <c r="D11" s="72"/>
    </row>
    <row r="12" spans="1:29">
      <c r="B12" s="3" t="s">
        <v>32</v>
      </c>
      <c r="C12" s="72" t="str">
        <f>COMPLEX(0,-1/w_n/H8,"j")</f>
        <v>-2.50568181818182j</v>
      </c>
      <c r="D12" s="72"/>
    </row>
    <row r="13" spans="1:29">
      <c r="B13" s="21"/>
      <c r="C13" s="21"/>
      <c r="D13" s="21"/>
    </row>
    <row r="14" spans="1:29" ht="14.5" customHeight="1">
      <c r="B14" s="21"/>
      <c r="C14" s="21"/>
      <c r="O14" s="87" t="s">
        <v>74</v>
      </c>
      <c r="P14" s="87"/>
      <c r="Q14" s="87"/>
      <c r="R14" s="87" t="s">
        <v>92</v>
      </c>
      <c r="S14" s="87"/>
      <c r="T14" s="87"/>
    </row>
    <row r="15" spans="1:29" ht="14.5" customHeight="1">
      <c r="B15" s="21"/>
      <c r="C15" s="29">
        <f>SQRT(SUM(C277:C532)/256)*SQRT(3)</f>
        <v>416.08292442733125</v>
      </c>
      <c r="D15" s="29">
        <f>SQRT(SUM(D277:D532)/256)</f>
        <v>9.3929874964047162</v>
      </c>
      <c r="E15" s="29">
        <f>SQRT(SUM(E277:E532)/256)*SQRT(3)</f>
        <v>415</v>
      </c>
      <c r="H15" s="29">
        <f>SQRT(SUM(H277:H532)/256)*SQRT(3)</f>
        <v>29.999999999999996</v>
      </c>
      <c r="K15" s="29">
        <f>SQRT(SUM(K277:K532)/256)</f>
        <v>9.3472942418723726</v>
      </c>
      <c r="M15" s="29">
        <f>SQRT(SUM(M277:M532)/256)</f>
        <v>0.92536720466786881</v>
      </c>
      <c r="O15" s="29">
        <f t="shared" ref="O15:P15" si="0">SQRT(SUM(O277:O532)/256)</f>
        <v>18.0344358279125</v>
      </c>
      <c r="P15" s="29">
        <f t="shared" si="0"/>
        <v>19.63918385556677</v>
      </c>
      <c r="Q15" s="29">
        <f>SQRT(SUM(Q277:Q532)/256)</f>
        <v>26.66342847692038</v>
      </c>
      <c r="R15" s="29">
        <f t="shared" ref="R15:S15" si="1">SQRT(SUM(R277:R532)/256)*SQRT(3)</f>
        <v>446.23655913978496</v>
      </c>
      <c r="S15" s="29">
        <f t="shared" si="1"/>
        <v>4.0160642570280691</v>
      </c>
      <c r="T15" s="29">
        <f>SQRT(SUM(T277:T532)/256)*SQRT(3)</f>
        <v>446.25463077152631</v>
      </c>
      <c r="V15" s="31">
        <f>SUM(V18:V273)/256</f>
        <v>8.7818641247849882E-14</v>
      </c>
      <c r="W15" s="31">
        <f>SUM(W18:W273)/256</f>
        <v>2255.6429115383826</v>
      </c>
    </row>
    <row r="16" spans="1:29">
      <c r="A16" s="78" t="s">
        <v>64</v>
      </c>
      <c r="B16" s="21">
        <f>360/256</f>
        <v>1.40625</v>
      </c>
      <c r="C16" s="23" t="s">
        <v>66</v>
      </c>
      <c r="D16" s="23" t="s">
        <v>67</v>
      </c>
      <c r="E16" s="73" t="s">
        <v>71</v>
      </c>
      <c r="F16" s="73"/>
      <c r="G16" s="6"/>
      <c r="H16" s="73" t="s">
        <v>70</v>
      </c>
      <c r="I16" s="73"/>
      <c r="K16" s="86" t="s">
        <v>68</v>
      </c>
      <c r="L16" s="86"/>
      <c r="M16" s="86" t="s">
        <v>69</v>
      </c>
      <c r="N16" s="86"/>
      <c r="O16" s="23" t="s">
        <v>72</v>
      </c>
      <c r="P16" s="23" t="s">
        <v>73</v>
      </c>
      <c r="Q16" s="23" t="s">
        <v>75</v>
      </c>
      <c r="R16" s="23" t="s">
        <v>89</v>
      </c>
      <c r="S16" s="23" t="s">
        <v>90</v>
      </c>
      <c r="T16" s="23" t="s">
        <v>91</v>
      </c>
      <c r="V16" s="23" t="s">
        <v>93</v>
      </c>
      <c r="W16" s="23" t="s">
        <v>94</v>
      </c>
      <c r="Z16" s="69" t="s">
        <v>66</v>
      </c>
      <c r="AA16" s="86" t="s">
        <v>67</v>
      </c>
      <c r="AB16" s="86"/>
      <c r="AC16" s="86"/>
    </row>
    <row r="17" spans="1:31">
      <c r="A17" s="78"/>
      <c r="B17" s="21" t="s">
        <v>10</v>
      </c>
      <c r="C17" s="21" t="s">
        <v>11</v>
      </c>
      <c r="D17" s="21" t="s">
        <v>11</v>
      </c>
      <c r="E17" s="21" t="s">
        <v>11</v>
      </c>
      <c r="F17" s="21" t="s">
        <v>12</v>
      </c>
      <c r="G17" s="6"/>
      <c r="H17" s="21" t="s">
        <v>11</v>
      </c>
      <c r="I17" s="21" t="s">
        <v>12</v>
      </c>
      <c r="K17" s="21" t="s">
        <v>11</v>
      </c>
      <c r="L17" s="21" t="s">
        <v>12</v>
      </c>
      <c r="M17" s="21" t="s">
        <v>11</v>
      </c>
      <c r="N17" s="21" t="s">
        <v>12</v>
      </c>
      <c r="O17" s="21" t="s">
        <v>11</v>
      </c>
      <c r="P17" s="21" t="s">
        <v>11</v>
      </c>
      <c r="Q17" s="21" t="s">
        <v>11</v>
      </c>
      <c r="R17" s="22" t="s">
        <v>11</v>
      </c>
      <c r="S17" s="22" t="s">
        <v>11</v>
      </c>
      <c r="T17" s="21" t="s">
        <v>11</v>
      </c>
      <c r="V17" s="22" t="s">
        <v>11</v>
      </c>
      <c r="W17" s="22" t="s">
        <v>11</v>
      </c>
      <c r="Z17" s="70" t="s">
        <v>105</v>
      </c>
      <c r="AA17" s="70" t="s">
        <v>106</v>
      </c>
      <c r="AB17" s="70" t="s">
        <v>11</v>
      </c>
      <c r="AC17" s="70" t="s">
        <v>105</v>
      </c>
      <c r="AD17" s="70" t="s">
        <v>108</v>
      </c>
      <c r="AE17" s="70" t="s">
        <v>107</v>
      </c>
    </row>
    <row r="18" spans="1:31">
      <c r="A18" s="21">
        <v>0</v>
      </c>
      <c r="B18" s="5">
        <v>0</v>
      </c>
      <c r="C18" s="24">
        <f t="shared" ref="C18:C81" si="2">E18+H18</f>
        <v>314.35118365717454</v>
      </c>
      <c r="D18" s="24">
        <f t="shared" ref="D18:D81" si="3">K18+M18</f>
        <v>1.6033111705130901E-16</v>
      </c>
      <c r="E18" s="11">
        <f t="shared" ref="E18:E81" si="4">V1pk*COS(B18*PI()/180)</f>
        <v>338.84608108500635</v>
      </c>
      <c r="F18" s="11">
        <f t="shared" ref="F18:F81" si="5">V1pk*SIN((B18)*PI()/180)</f>
        <v>0</v>
      </c>
      <c r="G18" s="6"/>
      <c r="H18" s="11">
        <f t="shared" ref="H18:H81" si="6">VnPk*COS(VnFrq/V1Frq*((B18+Vn_angle*V1Frq/VnFrq)*PI()/180))</f>
        <v>-24.494897427831784</v>
      </c>
      <c r="I18" s="11">
        <f t="shared" ref="I18:I81" si="7">VnPk*SIN(VnFrq/V1Frq*((B18+Vn_angle*V1Frq/VnFrq)*PI()/180))</f>
        <v>3.000988573685324E-15</v>
      </c>
      <c r="K18" s="2">
        <f t="shared" ref="K18:K81" si="8">IMREAL(IMDIV(COMPLEX(E18,F18,"j"),Z1_Lc))</f>
        <v>0</v>
      </c>
      <c r="L18" s="2">
        <f t="shared" ref="L18:L81" si="9">IMAGINARY(IMDIV(COMPLEX(E18,F18,"j"),Z1_Lc))</f>
        <v>13.219070288347799</v>
      </c>
      <c r="M18" s="2">
        <f>IMREAL(IMDIV(COMPLEX(H18,I18,"j"),Zn_Lc))</f>
        <v>1.6033111705130901E-16</v>
      </c>
      <c r="N18" s="2">
        <f t="shared" ref="N18:N81" si="10">IMAGINARY(IMDIV(COMPLEX(H18,I18,"j"),Zn_Lc))</f>
        <v>1.30866685101658</v>
      </c>
      <c r="O18" s="28">
        <f t="shared" ref="O18:O81" si="11">IMREAL(IMPRODUCT(COMPLEX(K18,L18,"j"),Z1_L))</f>
        <v>-25.504543737580999</v>
      </c>
      <c r="P18" s="28">
        <f t="shared" ref="P18:P81" si="12">IMREAL(IMPRODUCT(COMPLEX(M18,N18,"j"),Zn_L))</f>
        <v>-27.7740001624813</v>
      </c>
      <c r="Q18" s="2">
        <f>O18+P18</f>
        <v>-53.278543900062303</v>
      </c>
      <c r="R18" s="30">
        <f>E18-O18</f>
        <v>364.35062482258735</v>
      </c>
      <c r="S18" s="30">
        <f>H18-P18</f>
        <v>3.2791027346495163</v>
      </c>
      <c r="T18" s="30">
        <f>C18-Q18</f>
        <v>367.62972755723683</v>
      </c>
      <c r="V18" s="30">
        <f>C18*D18</f>
        <v>5.0400276422155991E-14</v>
      </c>
      <c r="W18" s="30">
        <f>D18*C82</f>
        <v>-5.2082203970269096E-31</v>
      </c>
      <c r="Y18" s="70">
        <v>0</v>
      </c>
      <c r="Z18" s="71">
        <f>F18+I18</f>
        <v>3.000988573685324E-15</v>
      </c>
      <c r="AA18" s="70" t="str">
        <f t="shared" ref="AA18:AA81" si="13">IMDIV(COMPLEX(C18,Z18,"j"),Z1_Lc)</f>
        <v>-1.17074627993478E-16+12.2634748458167j</v>
      </c>
      <c r="AB18" s="70">
        <f>IMREAL(AA18)</f>
        <v>-1.1707462799347801E-16</v>
      </c>
      <c r="AC18" s="70">
        <f>IMAGINARY(AA18)</f>
        <v>12.263474845816701</v>
      </c>
      <c r="AD18" s="70">
        <f>IMABS(AA18)</f>
        <v>12.263474845816701</v>
      </c>
      <c r="AE18" s="70">
        <f>IMARGUMENT(AA18)*180/PI()</f>
        <v>90</v>
      </c>
    </row>
    <row r="19" spans="1:31">
      <c r="A19" s="21">
        <v>1</v>
      </c>
      <c r="B19" s="5">
        <f t="shared" ref="B19:B82" si="14">B18+angle_step</f>
        <v>1.40625</v>
      </c>
      <c r="C19" s="24">
        <f t="shared" si="2"/>
        <v>315.13643110546053</v>
      </c>
      <c r="D19" s="24">
        <f t="shared" si="3"/>
        <v>-0.67345036925740998</v>
      </c>
      <c r="E19" s="11">
        <f t="shared" si="4"/>
        <v>338.7440269805191</v>
      </c>
      <c r="F19" s="11">
        <f t="shared" si="5"/>
        <v>8.3156991100004074</v>
      </c>
      <c r="G19" s="6"/>
      <c r="H19" s="68">
        <f t="shared" si="6"/>
        <v>-23.607595875058557</v>
      </c>
      <c r="I19" s="68">
        <f t="shared" si="7"/>
        <v>-6.5331016370418169</v>
      </c>
      <c r="K19" s="2">
        <f t="shared" si="8"/>
        <v>-0.324412224806785</v>
      </c>
      <c r="L19" s="2">
        <f t="shared" si="9"/>
        <v>13.2150889515234</v>
      </c>
      <c r="M19" s="2">
        <f t="shared" ref="M19:M81" si="15">IMREAL(IMDIV(COMPLEX(H19,I19,"j"),Zn_Lc))</f>
        <v>-0.34903814445062498</v>
      </c>
      <c r="N19" s="2">
        <f t="shared" si="10"/>
        <v>1.26126178910967</v>
      </c>
      <c r="O19" s="28">
        <f t="shared" si="11"/>
        <v>-25.496862245845499</v>
      </c>
      <c r="P19" s="28">
        <f t="shared" si="12"/>
        <v>-26.767916607998199</v>
      </c>
      <c r="Q19" s="2">
        <f t="shared" ref="Q19:Q82" si="16">O19+P19</f>
        <v>-52.264778853843694</v>
      </c>
      <c r="R19" s="30">
        <f t="shared" ref="R19:R82" si="17">E19-O19</f>
        <v>364.24088922636457</v>
      </c>
      <c r="S19" s="30">
        <f t="shared" ref="S19:S82" si="18">H19-P19</f>
        <v>3.1603207329396419</v>
      </c>
      <c r="T19" s="30">
        <f t="shared" ref="T19:T82" si="19">C19-Q19</f>
        <v>367.4012099593042</v>
      </c>
      <c r="V19" s="30">
        <f t="shared" ref="V19:V82" si="20">C19*D19</f>
        <v>-212.22874589443472</v>
      </c>
      <c r="W19" s="30">
        <f t="shared" ref="W19:W82" si="21">D19*C83</f>
        <v>9.9999303461252627</v>
      </c>
      <c r="Y19" s="70">
        <v>1</v>
      </c>
      <c r="Z19" s="71">
        <f t="shared" ref="Z19:Z82" si="22">F19+I19</f>
        <v>1.7825974729585905</v>
      </c>
      <c r="AA19" s="70" t="str">
        <f t="shared" si="13"/>
        <v>-0.0695427292988502+12.2941089354287j</v>
      </c>
      <c r="AB19" s="70">
        <f t="shared" ref="AB19:AB82" si="23">IMREAL(AA19)</f>
        <v>-6.9542729298850206E-2</v>
      </c>
      <c r="AC19" s="70">
        <f>IMAGINARY(AA19)</f>
        <v>12.294108935428699</v>
      </c>
      <c r="AD19" s="70">
        <f>IMABS(AA19)</f>
        <v>12.294305621196592</v>
      </c>
      <c r="AE19" s="70">
        <f>IMARGUMENT(AA19)*180/PI()</f>
        <v>90.324095256433679</v>
      </c>
    </row>
    <row r="20" spans="1:31">
      <c r="A20" s="21">
        <v>2</v>
      </c>
      <c r="B20" s="5">
        <f t="shared" si="14"/>
        <v>2.8125</v>
      </c>
      <c r="C20" s="24">
        <f t="shared" si="2"/>
        <v>317.42795181776034</v>
      </c>
      <c r="D20" s="24">
        <f t="shared" si="3"/>
        <v>-1.321418255162226</v>
      </c>
      <c r="E20" s="11">
        <f t="shared" si="4"/>
        <v>338.43792614063375</v>
      </c>
      <c r="F20" s="11">
        <f t="shared" si="5"/>
        <v>16.626389153800968</v>
      </c>
      <c r="G20" s="6"/>
      <c r="H20" s="68">
        <f t="shared" si="6"/>
        <v>-21.009974322873397</v>
      </c>
      <c r="I20" s="68">
        <f t="shared" si="7"/>
        <v>-12.592893986379805</v>
      </c>
      <c r="K20" s="2">
        <f t="shared" si="8"/>
        <v>-0.64862903581990095</v>
      </c>
      <c r="L20" s="2">
        <f t="shared" si="9"/>
        <v>13.203147339258599</v>
      </c>
      <c r="M20" s="2">
        <f t="shared" si="15"/>
        <v>-0.67278921934232505</v>
      </c>
      <c r="N20" s="2">
        <f t="shared" si="10"/>
        <v>1.1224809990758799</v>
      </c>
      <c r="O20" s="28">
        <f t="shared" si="11"/>
        <v>-25.473822397682099</v>
      </c>
      <c r="P20" s="28">
        <f t="shared" si="12"/>
        <v>-23.822554553512301</v>
      </c>
      <c r="Q20" s="2">
        <f t="shared" si="16"/>
        <v>-49.296376951194404</v>
      </c>
      <c r="R20" s="30">
        <f t="shared" si="17"/>
        <v>363.91174853831586</v>
      </c>
      <c r="S20" s="30">
        <f t="shared" si="18"/>
        <v>2.8125802306389041</v>
      </c>
      <c r="T20" s="30">
        <f t="shared" si="19"/>
        <v>366.72432876895476</v>
      </c>
      <c r="V20" s="30">
        <f t="shared" si="20"/>
        <v>-419.45509023074402</v>
      </c>
      <c r="W20" s="30">
        <f t="shared" si="21"/>
        <v>38.610894144188656</v>
      </c>
      <c r="Y20" s="70">
        <v>2</v>
      </c>
      <c r="Z20" s="71">
        <f t="shared" si="22"/>
        <v>4.0334951674211634</v>
      </c>
      <c r="AA20" s="70" t="str">
        <f t="shared" si="13"/>
        <v>-0.157354796476089+12.3835057886138j</v>
      </c>
      <c r="AB20" s="70">
        <f t="shared" si="23"/>
        <v>-0.15735479647608899</v>
      </c>
      <c r="AC20" s="70">
        <f t="shared" ref="AC20:AC82" si="24">IMAGINARY(AA20)</f>
        <v>12.3835057886138</v>
      </c>
      <c r="AD20" s="70"/>
    </row>
    <row r="21" spans="1:31">
      <c r="A21" s="21">
        <v>3</v>
      </c>
      <c r="B21" s="5">
        <f t="shared" si="14"/>
        <v>4.21875</v>
      </c>
      <c r="C21" s="24">
        <f t="shared" si="2"/>
        <v>321.03773803338476</v>
      </c>
      <c r="D21" s="24">
        <f t="shared" si="3"/>
        <v>-1.92025328635968</v>
      </c>
      <c r="E21" s="11">
        <f t="shared" si="4"/>
        <v>337.92796294905048</v>
      </c>
      <c r="F21" s="11">
        <f t="shared" si="5"/>
        <v>24.927064082476015</v>
      </c>
      <c r="G21" s="6"/>
      <c r="H21" s="68">
        <f t="shared" si="6"/>
        <v>-16.890224915665712</v>
      </c>
      <c r="I21" s="68">
        <f t="shared" si="7"/>
        <v>-17.740358009302557</v>
      </c>
      <c r="K21" s="2">
        <f t="shared" si="8"/>
        <v>-0.97245513695563801</v>
      </c>
      <c r="L21" s="2">
        <f t="shared" si="9"/>
        <v>13.1832526447341</v>
      </c>
      <c r="M21" s="2">
        <f t="shared" si="15"/>
        <v>-0.94779814940404195</v>
      </c>
      <c r="N21" s="2">
        <f t="shared" si="10"/>
        <v>0.902378853329314</v>
      </c>
      <c r="O21" s="28">
        <f t="shared" si="11"/>
        <v>-25.4354380714339</v>
      </c>
      <c r="P21" s="28">
        <f t="shared" si="12"/>
        <v>-19.151299201564701</v>
      </c>
      <c r="Q21" s="2">
        <f t="shared" si="16"/>
        <v>-44.586737272998604</v>
      </c>
      <c r="R21" s="30">
        <f t="shared" si="17"/>
        <v>363.36340102048439</v>
      </c>
      <c r="S21" s="30">
        <f t="shared" si="18"/>
        <v>2.2610742858989887</v>
      </c>
      <c r="T21" s="30">
        <f t="shared" si="19"/>
        <v>365.62447530638337</v>
      </c>
      <c r="V21" s="30">
        <f t="shared" si="20"/>
        <v>-616.47377150408511</v>
      </c>
      <c r="W21" s="30">
        <f t="shared" si="21"/>
        <v>81.93225749223339</v>
      </c>
      <c r="Y21" s="70">
        <v>3</v>
      </c>
      <c r="Z21" s="71">
        <f t="shared" si="22"/>
        <v>7.1867060731734576</v>
      </c>
      <c r="AA21" s="70" t="str">
        <f t="shared" si="13"/>
        <v>-0.280367925220724+12.5243308427429j</v>
      </c>
      <c r="AB21" s="70">
        <f t="shared" si="23"/>
        <v>-0.28036792522072401</v>
      </c>
      <c r="AC21" s="70">
        <f t="shared" si="24"/>
        <v>12.5243308427429</v>
      </c>
      <c r="AD21" s="70"/>
    </row>
    <row r="22" spans="1:31">
      <c r="A22" s="21">
        <v>4</v>
      </c>
      <c r="B22" s="5">
        <f t="shared" si="14"/>
        <v>5.625</v>
      </c>
      <c r="C22" s="24">
        <f t="shared" si="2"/>
        <v>325.66762987215969</v>
      </c>
      <c r="D22" s="24">
        <f t="shared" si="3"/>
        <v>-2.44983659133863</v>
      </c>
      <c r="E22" s="11">
        <f t="shared" si="4"/>
        <v>337.2144445885271</v>
      </c>
      <c r="F22" s="11">
        <f t="shared" si="5"/>
        <v>33.21272387983074</v>
      </c>
      <c r="G22" s="6"/>
      <c r="H22" s="68">
        <f t="shared" si="6"/>
        <v>-11.546814716367432</v>
      </c>
      <c r="I22" s="68">
        <f t="shared" si="7"/>
        <v>-21.602570909636675</v>
      </c>
      <c r="K22" s="2">
        <f t="shared" si="8"/>
        <v>-1.29569546747931</v>
      </c>
      <c r="L22" s="2">
        <f t="shared" si="9"/>
        <v>13.155416851769999</v>
      </c>
      <c r="M22" s="2">
        <f t="shared" si="15"/>
        <v>-1.15414112385932</v>
      </c>
      <c r="N22" s="2">
        <f t="shared" si="10"/>
        <v>0.616901283161569</v>
      </c>
      <c r="O22" s="28">
        <f t="shared" si="11"/>
        <v>-25.3817323883837</v>
      </c>
      <c r="P22" s="28">
        <f t="shared" si="12"/>
        <v>-13.092573045198399</v>
      </c>
      <c r="Q22" s="2">
        <f t="shared" si="16"/>
        <v>-38.474305433582103</v>
      </c>
      <c r="R22" s="30">
        <f t="shared" si="17"/>
        <v>362.59617697691078</v>
      </c>
      <c r="S22" s="30">
        <f t="shared" si="18"/>
        <v>1.5457583288309671</v>
      </c>
      <c r="T22" s="30">
        <f t="shared" si="19"/>
        <v>364.14193530574181</v>
      </c>
      <c r="V22" s="30">
        <f t="shared" si="20"/>
        <v>-797.83247627534229</v>
      </c>
      <c r="W22" s="30">
        <f t="shared" si="21"/>
        <v>134.28851494025076</v>
      </c>
      <c r="Y22" s="70">
        <v>4</v>
      </c>
      <c r="Z22" s="71">
        <f t="shared" si="22"/>
        <v>11.610152970194065</v>
      </c>
      <c r="AA22" s="70" t="str">
        <f t="shared" si="13"/>
        <v>-0.452935526596703+12.704952278435j</v>
      </c>
      <c r="AB22" s="70">
        <f t="shared" si="23"/>
        <v>-0.452935526596703</v>
      </c>
      <c r="AC22" s="70">
        <f t="shared" si="24"/>
        <v>12.704952278435</v>
      </c>
      <c r="AD22" s="70"/>
    </row>
    <row r="23" spans="1:31">
      <c r="A23" s="21">
        <v>5</v>
      </c>
      <c r="B23" s="5">
        <f t="shared" si="14"/>
        <v>7.03125</v>
      </c>
      <c r="C23" s="24">
        <f t="shared" si="2"/>
        <v>330.93093845189054</v>
      </c>
      <c r="D23" s="24">
        <f t="shared" si="3"/>
        <v>-2.8950243535502498</v>
      </c>
      <c r="E23" s="11">
        <f t="shared" si="4"/>
        <v>336.29780085584383</v>
      </c>
      <c r="F23" s="11">
        <f t="shared" si="5"/>
        <v>41.478377574223984</v>
      </c>
      <c r="G23" s="6"/>
      <c r="H23" s="68">
        <f t="shared" si="6"/>
        <v>-5.3668624039532711</v>
      </c>
      <c r="I23" s="68">
        <f t="shared" si="7"/>
        <v>-23.899723595410745</v>
      </c>
      <c r="K23" s="2">
        <f t="shared" si="8"/>
        <v>-1.61815531950256</v>
      </c>
      <c r="L23" s="2">
        <f t="shared" si="9"/>
        <v>13.119656727607101</v>
      </c>
      <c r="M23" s="2">
        <f t="shared" si="15"/>
        <v>-1.27686903404769</v>
      </c>
      <c r="N23" s="2">
        <f t="shared" si="10"/>
        <v>0.28673053000991899</v>
      </c>
      <c r="O23" s="28">
        <f t="shared" si="11"/>
        <v>-25.312737698827</v>
      </c>
      <c r="P23" s="28">
        <f t="shared" si="12"/>
        <v>-6.0853178797167597</v>
      </c>
      <c r="Q23" s="2">
        <f t="shared" si="16"/>
        <v>-31.398055578543762</v>
      </c>
      <c r="R23" s="30">
        <f t="shared" si="17"/>
        <v>361.61053855467082</v>
      </c>
      <c r="S23" s="30">
        <f t="shared" si="18"/>
        <v>0.71845547576348867</v>
      </c>
      <c r="T23" s="30">
        <f t="shared" si="19"/>
        <v>362.32899403043427</v>
      </c>
      <c r="V23" s="30">
        <f t="shared" si="20"/>
        <v>-958.05312616146193</v>
      </c>
      <c r="W23" s="30">
        <f t="shared" si="21"/>
        <v>189.27119507496457</v>
      </c>
      <c r="Y23" s="70">
        <v>5</v>
      </c>
      <c r="Z23" s="71">
        <f t="shared" si="22"/>
        <v>17.578653978813239</v>
      </c>
      <c r="AA23" s="70" t="str">
        <f t="shared" si="13"/>
        <v>-0.685778810769783+12.9102845810603j</v>
      </c>
      <c r="AB23" s="70">
        <f t="shared" si="23"/>
        <v>-0.68577881076978298</v>
      </c>
      <c r="AC23" s="70">
        <f t="shared" si="24"/>
        <v>12.910284581060299</v>
      </c>
      <c r="AD23" s="70"/>
    </row>
    <row r="24" spans="1:31">
      <c r="A24" s="21">
        <v>6</v>
      </c>
      <c r="B24" s="5">
        <f t="shared" si="14"/>
        <v>8.4375</v>
      </c>
      <c r="C24" s="24">
        <f t="shared" si="2"/>
        <v>336.38049155258216</v>
      </c>
      <c r="D24" s="24">
        <f t="shared" si="3"/>
        <v>-3.2467309597497502</v>
      </c>
      <c r="E24" s="11">
        <f t="shared" si="4"/>
        <v>335.17858390290979</v>
      </c>
      <c r="F24" s="11">
        <f t="shared" si="5"/>
        <v>49.719046244942959</v>
      </c>
      <c r="G24" s="6"/>
      <c r="H24" s="68">
        <f t="shared" si="6"/>
        <v>1.2019076496723506</v>
      </c>
      <c r="I24" s="68">
        <f t="shared" si="7"/>
        <v>-24.465392251130151</v>
      </c>
      <c r="K24" s="2">
        <f t="shared" si="8"/>
        <v>-1.9396404552680599</v>
      </c>
      <c r="L24" s="2">
        <f t="shared" si="9"/>
        <v>13.0759938128071</v>
      </c>
      <c r="M24" s="2">
        <f t="shared" si="15"/>
        <v>-1.3070905044816901</v>
      </c>
      <c r="N24" s="2">
        <f t="shared" si="10"/>
        <v>-6.42132388487687E-2</v>
      </c>
      <c r="O24" s="28">
        <f t="shared" si="11"/>
        <v>-25.228495562584701</v>
      </c>
      <c r="P24" s="28">
        <f t="shared" si="12"/>
        <v>1.3628055947422699</v>
      </c>
      <c r="Q24" s="2">
        <f t="shared" si="16"/>
        <v>-23.865689967842432</v>
      </c>
      <c r="R24" s="30">
        <f t="shared" si="17"/>
        <v>360.40707946549452</v>
      </c>
      <c r="S24" s="30">
        <f t="shared" si="18"/>
        <v>-0.16089794506991928</v>
      </c>
      <c r="T24" s="30">
        <f t="shared" si="19"/>
        <v>360.24618152042461</v>
      </c>
      <c r="V24" s="30">
        <f t="shared" si="20"/>
        <v>-1092.1369561796078</v>
      </c>
      <c r="W24" s="30">
        <f t="shared" si="21"/>
        <v>240.85691319685165</v>
      </c>
      <c r="Y24" s="70">
        <v>6</v>
      </c>
      <c r="Z24" s="71">
        <f t="shared" si="22"/>
        <v>25.253653993812808</v>
      </c>
      <c r="AA24" s="70" t="str">
        <f t="shared" si="13"/>
        <v>-0.985196069297552+13.1228826587699j</v>
      </c>
      <c r="AB24" s="70">
        <f t="shared" si="23"/>
        <v>-0.98519606929755199</v>
      </c>
      <c r="AC24" s="70">
        <f t="shared" si="24"/>
        <v>13.1228826587699</v>
      </c>
      <c r="AD24" s="70"/>
    </row>
    <row r="25" spans="1:31">
      <c r="A25" s="21">
        <v>7</v>
      </c>
      <c r="B25" s="5">
        <f t="shared" si="14"/>
        <v>9.84375</v>
      </c>
      <c r="C25" s="24">
        <f t="shared" si="2"/>
        <v>341.54106996022165</v>
      </c>
      <c r="D25" s="24">
        <f t="shared" si="3"/>
        <v>-3.5025732781993204</v>
      </c>
      <c r="E25" s="11">
        <f t="shared" si="4"/>
        <v>333.85746790416704</v>
      </c>
      <c r="F25" s="11">
        <f t="shared" si="5"/>
        <v>57.929766021318862</v>
      </c>
      <c r="G25" s="6"/>
      <c r="H25" s="68">
        <f t="shared" si="6"/>
        <v>7.6836020560546165</v>
      </c>
      <c r="I25" s="68">
        <f t="shared" si="7"/>
        <v>-23.258595388462165</v>
      </c>
      <c r="K25" s="2">
        <f t="shared" si="8"/>
        <v>-2.2599572241511301</v>
      </c>
      <c r="L25" s="2">
        <f t="shared" si="9"/>
        <v>13.0244544082771</v>
      </c>
      <c r="M25" s="2">
        <f t="shared" si="15"/>
        <v>-1.2426160540481901</v>
      </c>
      <c r="N25" s="2">
        <f t="shared" si="10"/>
        <v>-0.41050489542921897</v>
      </c>
      <c r="O25" s="28">
        <f t="shared" si="11"/>
        <v>-25.129056723969601</v>
      </c>
      <c r="P25" s="28">
        <f t="shared" si="12"/>
        <v>8.7121967088062409</v>
      </c>
      <c r="Q25" s="2">
        <f t="shared" si="16"/>
        <v>-16.416860015163358</v>
      </c>
      <c r="R25" s="30">
        <f t="shared" si="17"/>
        <v>358.98652462813664</v>
      </c>
      <c r="S25" s="30">
        <f t="shared" si="18"/>
        <v>-1.0285946527516243</v>
      </c>
      <c r="T25" s="30">
        <f t="shared" si="19"/>
        <v>357.95792997538501</v>
      </c>
      <c r="V25" s="30">
        <f t="shared" si="20"/>
        <v>-1196.2726250502769</v>
      </c>
      <c r="W25" s="30">
        <f t="shared" si="21"/>
        <v>284.36818517468805</v>
      </c>
      <c r="Y25" s="70">
        <v>7</v>
      </c>
      <c r="Z25" s="71">
        <f t="shared" si="22"/>
        <v>34.6711706328567</v>
      </c>
      <c r="AA25" s="70" t="str">
        <f t="shared" si="13"/>
        <v>-1.35259242222151+13.3242072498075j</v>
      </c>
      <c r="AB25" s="70">
        <f t="shared" si="23"/>
        <v>-1.35259242222151</v>
      </c>
      <c r="AC25" s="70">
        <f t="shared" si="24"/>
        <v>13.3242072498075</v>
      </c>
      <c r="AD25" s="70"/>
    </row>
    <row r="26" spans="1:31">
      <c r="A26" s="21">
        <v>8</v>
      </c>
      <c r="B26" s="5">
        <f t="shared" si="14"/>
        <v>11.25</v>
      </c>
      <c r="C26" s="24">
        <f t="shared" si="2"/>
        <v>345.94388452226548</v>
      </c>
      <c r="D26" s="24">
        <f t="shared" si="3"/>
        <v>-3.66702939855556</v>
      </c>
      <c r="E26" s="11">
        <f t="shared" si="4"/>
        <v>332.33524865049372</v>
      </c>
      <c r="F26" s="11">
        <f t="shared" si="5"/>
        <v>66.105591072776988</v>
      </c>
      <c r="G26" s="6"/>
      <c r="H26" s="68">
        <f t="shared" si="6"/>
        <v>13.608635871771749</v>
      </c>
      <c r="I26" s="68">
        <f t="shared" si="7"/>
        <v>-20.366762867709912</v>
      </c>
      <c r="K26" s="2">
        <f t="shared" si="8"/>
        <v>-2.57891267930761</v>
      </c>
      <c r="L26" s="2">
        <f t="shared" si="9"/>
        <v>12.965069559427301</v>
      </c>
      <c r="M26" s="2">
        <f t="shared" si="15"/>
        <v>-1.0881167192479499</v>
      </c>
      <c r="N26" s="2">
        <f t="shared" si="10"/>
        <v>-0.72705634736430702</v>
      </c>
      <c r="O26" s="28">
        <f t="shared" si="11"/>
        <v>-25.014481081220001</v>
      </c>
      <c r="P26" s="28">
        <f t="shared" si="12"/>
        <v>15.430407742156101</v>
      </c>
      <c r="Q26" s="2">
        <f t="shared" si="16"/>
        <v>-9.5840733390639006</v>
      </c>
      <c r="R26" s="30">
        <f t="shared" si="17"/>
        <v>357.34972973171375</v>
      </c>
      <c r="S26" s="30">
        <f t="shared" si="18"/>
        <v>-1.8217718703843513</v>
      </c>
      <c r="T26" s="30">
        <f t="shared" si="19"/>
        <v>355.52795786132936</v>
      </c>
      <c r="V26" s="30">
        <f t="shared" si="20"/>
        <v>-1268.5863947936573</v>
      </c>
      <c r="W26" s="30">
        <f t="shared" si="21"/>
        <v>317.09666406206679</v>
      </c>
      <c r="Y26" s="70">
        <v>8</v>
      </c>
      <c r="Z26" s="71">
        <f t="shared" si="22"/>
        <v>45.73882820506708</v>
      </c>
      <c r="AA26" s="70" t="str">
        <f t="shared" si="13"/>
        <v>-1.78436410718814+13.4959699421067j</v>
      </c>
      <c r="AB26" s="70">
        <f t="shared" si="23"/>
        <v>-1.78436410718814</v>
      </c>
      <c r="AC26" s="70">
        <f t="shared" si="24"/>
        <v>13.495969942106701</v>
      </c>
      <c r="AD26" s="70"/>
    </row>
    <row r="27" spans="1:31">
      <c r="A27" s="21">
        <v>9</v>
      </c>
      <c r="B27" s="5">
        <f t="shared" si="14"/>
        <v>12.65625</v>
      </c>
      <c r="C27" s="24">
        <f t="shared" si="2"/>
        <v>349.16059609647181</v>
      </c>
      <c r="D27" s="24">
        <f t="shared" si="3"/>
        <v>-3.7511003414557038</v>
      </c>
      <c r="E27" s="11">
        <f t="shared" si="4"/>
        <v>330.61284306984868</v>
      </c>
      <c r="F27" s="11">
        <f t="shared" si="5"/>
        <v>74.241596588020144</v>
      </c>
      <c r="G27" s="6"/>
      <c r="H27" s="68">
        <f t="shared" si="6"/>
        <v>18.547753026623152</v>
      </c>
      <c r="I27" s="68">
        <f t="shared" si="7"/>
        <v>-15.999401790798048</v>
      </c>
      <c r="K27" s="2">
        <f t="shared" si="8"/>
        <v>-2.8963146938978399</v>
      </c>
      <c r="L27" s="2">
        <f t="shared" si="9"/>
        <v>12.89787503747</v>
      </c>
      <c r="M27" s="2">
        <f t="shared" si="15"/>
        <v>-0.85478564755786401</v>
      </c>
      <c r="N27" s="2">
        <f t="shared" si="10"/>
        <v>-0.99093411671954001</v>
      </c>
      <c r="O27" s="28">
        <f t="shared" si="11"/>
        <v>-24.884837650418699</v>
      </c>
      <c r="P27" s="28">
        <f t="shared" si="12"/>
        <v>21.0307186259034</v>
      </c>
      <c r="Q27" s="2">
        <f t="shared" si="16"/>
        <v>-3.854119024515299</v>
      </c>
      <c r="R27" s="30">
        <f t="shared" si="17"/>
        <v>355.4976807202674</v>
      </c>
      <c r="S27" s="30">
        <f t="shared" si="18"/>
        <v>-2.4829655992802486</v>
      </c>
      <c r="T27" s="30">
        <f t="shared" si="19"/>
        <v>353.01471512098709</v>
      </c>
      <c r="V27" s="30">
        <f t="shared" si="20"/>
        <v>-1309.7364312403524</v>
      </c>
      <c r="W27" s="30">
        <f t="shared" si="21"/>
        <v>338.50303983208829</v>
      </c>
      <c r="Y27" s="70">
        <v>9</v>
      </c>
      <c r="Z27" s="71">
        <f t="shared" si="22"/>
        <v>58.242194797222098</v>
      </c>
      <c r="AA27" s="70" t="str">
        <f t="shared" si="13"/>
        <v>-2.27214570198609+13.6214603602359j</v>
      </c>
      <c r="AB27" s="70">
        <f t="shared" si="23"/>
        <v>-2.2721457019860898</v>
      </c>
      <c r="AC27" s="70">
        <f t="shared" si="24"/>
        <v>13.621460360235901</v>
      </c>
      <c r="AD27" s="70"/>
    </row>
    <row r="28" spans="1:31">
      <c r="A28" s="21">
        <v>10</v>
      </c>
      <c r="B28" s="5">
        <f t="shared" si="14"/>
        <v>14.0625</v>
      </c>
      <c r="C28" s="24">
        <f t="shared" si="2"/>
        <v>350.83441368586568</v>
      </c>
      <c r="D28" s="24">
        <f t="shared" si="3"/>
        <v>-3.7714992545721571</v>
      </c>
      <c r="E28" s="11">
        <f t="shared" si="4"/>
        <v>328.69128867494879</v>
      </c>
      <c r="F28" s="11">
        <f t="shared" si="5"/>
        <v>82.332881741550779</v>
      </c>
      <c r="G28" s="6"/>
      <c r="H28" s="68">
        <f t="shared" si="6"/>
        <v>22.143125010916901</v>
      </c>
      <c r="I28" s="68">
        <f t="shared" si="7"/>
        <v>-10.472918158321805</v>
      </c>
      <c r="K28" s="2">
        <f t="shared" si="8"/>
        <v>-3.2119720768166502</v>
      </c>
      <c r="L28" s="2">
        <f t="shared" si="9"/>
        <v>12.8229113178728</v>
      </c>
      <c r="M28" s="2">
        <f t="shared" si="15"/>
        <v>-0.55952717775550698</v>
      </c>
      <c r="N28" s="2">
        <f t="shared" si="10"/>
        <v>-1.1830208215845599</v>
      </c>
      <c r="O28" s="28">
        <f t="shared" si="11"/>
        <v>-24.740204523920799</v>
      </c>
      <c r="P28" s="28">
        <f t="shared" si="12"/>
        <v>25.107398774091799</v>
      </c>
      <c r="Q28" s="2">
        <f t="shared" si="16"/>
        <v>0.36719425017099994</v>
      </c>
      <c r="R28" s="30">
        <f t="shared" si="17"/>
        <v>353.43149319886959</v>
      </c>
      <c r="S28" s="30">
        <f t="shared" si="18"/>
        <v>-2.9642737631748979</v>
      </c>
      <c r="T28" s="30">
        <f t="shared" si="19"/>
        <v>350.46721943569469</v>
      </c>
      <c r="V28" s="30">
        <f t="shared" si="20"/>
        <v>-1323.1717296945021</v>
      </c>
      <c r="W28" s="30">
        <f t="shared" si="21"/>
        <v>350.01700514234244</v>
      </c>
      <c r="Y28" s="70">
        <v>10</v>
      </c>
      <c r="Z28" s="71">
        <f t="shared" si="22"/>
        <v>71.859963583228975</v>
      </c>
      <c r="AA28" s="70" t="str">
        <f t="shared" si="13"/>
        <v>-2.80340237810368+13.6867593664786j</v>
      </c>
      <c r="AB28" s="70">
        <f t="shared" si="23"/>
        <v>-2.8034023781036801</v>
      </c>
      <c r="AC28" s="70">
        <f t="shared" si="24"/>
        <v>13.686759366478601</v>
      </c>
      <c r="AD28" s="70"/>
    </row>
    <row r="29" spans="1:31">
      <c r="A29" s="21">
        <v>11</v>
      </c>
      <c r="B29" s="5">
        <f t="shared" si="14"/>
        <v>15.46875</v>
      </c>
      <c r="C29" s="24">
        <f t="shared" si="2"/>
        <v>350.70601772656306</v>
      </c>
      <c r="D29" s="24">
        <f t="shared" si="3"/>
        <v>-3.7494268444675498</v>
      </c>
      <c r="E29" s="11">
        <f t="shared" si="4"/>
        <v>326.57174293831002</v>
      </c>
      <c r="F29" s="11">
        <f t="shared" si="5"/>
        <v>90.374572645745062</v>
      </c>
      <c r="G29" s="6"/>
      <c r="H29" s="68">
        <f t="shared" si="6"/>
        <v>24.134274788253045</v>
      </c>
      <c r="I29" s="68">
        <f t="shared" si="7"/>
        <v>-4.1876939292519575</v>
      </c>
      <c r="K29" s="2">
        <f t="shared" si="8"/>
        <v>-3.5256946878597599</v>
      </c>
      <c r="L29" s="2">
        <f t="shared" si="9"/>
        <v>12.7402235559773</v>
      </c>
      <c r="M29" s="2">
        <f t="shared" si="15"/>
        <v>-0.22373215660779</v>
      </c>
      <c r="N29" s="2">
        <f t="shared" si="10"/>
        <v>-1.2894001896421701</v>
      </c>
      <c r="O29" s="28">
        <f t="shared" si="11"/>
        <v>-24.580668823313701</v>
      </c>
      <c r="P29" s="28">
        <f t="shared" si="12"/>
        <v>27.365101399799499</v>
      </c>
      <c r="Q29" s="2">
        <f t="shared" si="16"/>
        <v>2.7844325764857984</v>
      </c>
      <c r="R29" s="30">
        <f t="shared" si="17"/>
        <v>351.15241176162374</v>
      </c>
      <c r="S29" s="30">
        <f t="shared" si="18"/>
        <v>-3.2308266115464548</v>
      </c>
      <c r="T29" s="30">
        <f t="shared" si="19"/>
        <v>347.92158515007725</v>
      </c>
      <c r="V29" s="30">
        <f t="shared" si="20"/>
        <v>-1314.9465573802879</v>
      </c>
      <c r="W29" s="30">
        <f t="shared" si="21"/>
        <v>354.55430076999016</v>
      </c>
      <c r="Y29" s="70">
        <v>11</v>
      </c>
      <c r="Z29" s="71">
        <f t="shared" si="22"/>
        <v>86.186878716493098</v>
      </c>
      <c r="AA29" s="70" t="str">
        <f t="shared" si="13"/>
        <v>-3.36232428611389+13.681750380672j</v>
      </c>
      <c r="AB29" s="70">
        <f t="shared" si="23"/>
        <v>-3.36232428611389</v>
      </c>
      <c r="AC29" s="70">
        <f t="shared" si="24"/>
        <v>13.681750380672</v>
      </c>
      <c r="AD29" s="70"/>
    </row>
    <row r="30" spans="1:31">
      <c r="A30" s="21">
        <v>12</v>
      </c>
      <c r="B30" s="5">
        <f t="shared" si="14"/>
        <v>16.875</v>
      </c>
      <c r="C30" s="24">
        <f t="shared" si="2"/>
        <v>348.63243039660949</v>
      </c>
      <c r="D30" s="24">
        <f t="shared" si="3"/>
        <v>-3.7090217698763639</v>
      </c>
      <c r="E30" s="11">
        <f t="shared" si="4"/>
        <v>324.25548259502921</v>
      </c>
      <c r="F30" s="11">
        <f t="shared" si="5"/>
        <v>98.361825286700437</v>
      </c>
      <c r="G30" s="6"/>
      <c r="H30" s="68">
        <f t="shared" si="6"/>
        <v>24.376947801580275</v>
      </c>
      <c r="I30" s="68">
        <f t="shared" si="7"/>
        <v>2.4009197985419668</v>
      </c>
      <c r="K30" s="2">
        <f t="shared" si="8"/>
        <v>-3.8372935522570999</v>
      </c>
      <c r="L30" s="2">
        <f t="shared" si="9"/>
        <v>12.6498615597992</v>
      </c>
      <c r="M30" s="2">
        <f t="shared" si="15"/>
        <v>0.128271782380736</v>
      </c>
      <c r="N30" s="2">
        <f t="shared" si="10"/>
        <v>-1.3023652624338999</v>
      </c>
      <c r="O30" s="28">
        <f t="shared" si="11"/>
        <v>-24.4063266469376</v>
      </c>
      <c r="P30" s="28">
        <f t="shared" si="12"/>
        <v>27.640260760292499</v>
      </c>
      <c r="Q30" s="2">
        <f t="shared" si="16"/>
        <v>3.2339341133548984</v>
      </c>
      <c r="R30" s="30">
        <f t="shared" si="17"/>
        <v>348.66180924196681</v>
      </c>
      <c r="S30" s="30">
        <f t="shared" si="18"/>
        <v>-3.2633129587122234</v>
      </c>
      <c r="T30" s="30">
        <f t="shared" si="19"/>
        <v>345.39849628325459</v>
      </c>
      <c r="V30" s="30">
        <f t="shared" si="20"/>
        <v>-1293.0852740259309</v>
      </c>
      <c r="W30" s="30">
        <f t="shared" si="21"/>
        <v>355.92108751262833</v>
      </c>
      <c r="Y30" s="70">
        <v>12</v>
      </c>
      <c r="Z30" s="71">
        <f t="shared" si="22"/>
        <v>100.7627450852424</v>
      </c>
      <c r="AA30" s="70" t="str">
        <f t="shared" si="13"/>
        <v>-3.93095828484596+13.6008555490838j</v>
      </c>
      <c r="AB30" s="70">
        <f t="shared" si="23"/>
        <v>-3.9309582848459601</v>
      </c>
      <c r="AC30" s="70">
        <f t="shared" si="24"/>
        <v>13.6008555490838</v>
      </c>
      <c r="AD30" s="70"/>
    </row>
    <row r="31" spans="1:31">
      <c r="A31" s="21">
        <v>13</v>
      </c>
      <c r="B31" s="5">
        <f t="shared" si="14"/>
        <v>18.28125</v>
      </c>
      <c r="C31" s="24">
        <f t="shared" si="2"/>
        <v>344.59746578208927</v>
      </c>
      <c r="D31" s="24">
        <f t="shared" si="3"/>
        <v>-3.675598270345501</v>
      </c>
      <c r="E31" s="11">
        <f t="shared" si="4"/>
        <v>321.74390287372665</v>
      </c>
      <c r="F31" s="11">
        <f t="shared" si="5"/>
        <v>106.28982844208871</v>
      </c>
      <c r="G31" s="6"/>
      <c r="H31" s="68">
        <f t="shared" si="6"/>
        <v>22.853562908362626</v>
      </c>
      <c r="I31" s="68">
        <f t="shared" si="7"/>
        <v>8.8155920047102931</v>
      </c>
      <c r="K31" s="2">
        <f t="shared" si="8"/>
        <v>-4.1465809745042401</v>
      </c>
      <c r="L31" s="2">
        <f t="shared" si="9"/>
        <v>12.5518797600264</v>
      </c>
      <c r="M31" s="2">
        <f t="shared" si="15"/>
        <v>0.470982704158739</v>
      </c>
      <c r="N31" s="2">
        <f t="shared" si="10"/>
        <v>-1.2209767480722</v>
      </c>
      <c r="O31" s="28">
        <f t="shared" si="11"/>
        <v>-24.217283012000902</v>
      </c>
      <c r="P31" s="28">
        <f t="shared" si="12"/>
        <v>25.912942146429799</v>
      </c>
      <c r="Q31" s="2">
        <f t="shared" si="16"/>
        <v>1.6956591344288974</v>
      </c>
      <c r="R31" s="30">
        <f t="shared" si="17"/>
        <v>345.96118588572756</v>
      </c>
      <c r="S31" s="30">
        <f t="shared" si="18"/>
        <v>-3.0593792380671729</v>
      </c>
      <c r="T31" s="30">
        <f t="shared" si="19"/>
        <v>342.90180664766035</v>
      </c>
      <c r="V31" s="30">
        <f t="shared" si="20"/>
        <v>-1266.6018491940904</v>
      </c>
      <c r="W31" s="30">
        <f t="shared" si="21"/>
        <v>358.27613485247684</v>
      </c>
      <c r="Y31" s="70">
        <v>13</v>
      </c>
      <c r="Z31" s="71">
        <f t="shared" si="22"/>
        <v>115.105420446799</v>
      </c>
      <c r="AA31" s="70" t="str">
        <f t="shared" si="13"/>
        <v>-4.49049503120665+13.4434434265073j</v>
      </c>
      <c r="AB31" s="70">
        <f t="shared" si="23"/>
        <v>-4.4904950312066498</v>
      </c>
      <c r="AC31" s="70">
        <f t="shared" si="24"/>
        <v>13.443443426507301</v>
      </c>
      <c r="AD31" s="70"/>
    </row>
    <row r="32" spans="1:31">
      <c r="A32" s="21">
        <v>14</v>
      </c>
      <c r="B32" s="5">
        <f t="shared" si="14"/>
        <v>19.6875</v>
      </c>
      <c r="C32" s="24">
        <f t="shared" si="2"/>
        <v>338.71300275299279</v>
      </c>
      <c r="D32" s="24">
        <f t="shared" si="3"/>
        <v>-3.6737987184600698</v>
      </c>
      <c r="E32" s="11">
        <f t="shared" si="4"/>
        <v>319.03851665611239</v>
      </c>
      <c r="F32" s="11">
        <f t="shared" si="5"/>
        <v>114.1538065792561</v>
      </c>
      <c r="G32" s="6"/>
      <c r="H32" s="68">
        <f t="shared" si="6"/>
        <v>19.67448609688039</v>
      </c>
      <c r="I32" s="68">
        <f t="shared" si="7"/>
        <v>14.591593361372858</v>
      </c>
      <c r="K32" s="2">
        <f t="shared" si="8"/>
        <v>-4.4533706514229499</v>
      </c>
      <c r="L32" s="2">
        <f t="shared" si="9"/>
        <v>12.446337177231101</v>
      </c>
      <c r="M32" s="2">
        <f t="shared" si="15"/>
        <v>0.77957193296287997</v>
      </c>
      <c r="N32" s="2">
        <f t="shared" si="10"/>
        <v>-1.0511310709355799</v>
      </c>
      <c r="O32" s="28">
        <f t="shared" si="11"/>
        <v>-24.013651791320299</v>
      </c>
      <c r="P32" s="28">
        <f t="shared" si="12"/>
        <v>22.3082861098497</v>
      </c>
      <c r="Q32" s="2">
        <f t="shared" si="16"/>
        <v>-1.7053656814705995</v>
      </c>
      <c r="R32" s="30">
        <f t="shared" si="17"/>
        <v>343.05216844743268</v>
      </c>
      <c r="S32" s="30">
        <f t="shared" si="18"/>
        <v>-2.63380001296931</v>
      </c>
      <c r="T32" s="30">
        <f t="shared" si="19"/>
        <v>340.41836843446339</v>
      </c>
      <c r="V32" s="30">
        <f t="shared" si="20"/>
        <v>-1244.3633954397071</v>
      </c>
      <c r="W32" s="30">
        <f t="shared" si="21"/>
        <v>365.77153132690734</v>
      </c>
      <c r="Y32" s="70">
        <v>14</v>
      </c>
      <c r="Z32" s="71">
        <f t="shared" si="22"/>
        <v>128.74539994062894</v>
      </c>
      <c r="AA32" s="70" t="str">
        <f t="shared" si="13"/>
        <v>-5.02261819191491+13.2138786337207j</v>
      </c>
      <c r="AB32" s="70">
        <f t="shared" si="23"/>
        <v>-5.0226181919149102</v>
      </c>
      <c r="AC32" s="70">
        <f t="shared" si="24"/>
        <v>13.2138786337207</v>
      </c>
      <c r="AD32" s="70"/>
    </row>
    <row r="33" spans="1:30">
      <c r="A33" s="21">
        <v>15</v>
      </c>
      <c r="B33" s="5">
        <f t="shared" si="14"/>
        <v>21.09375</v>
      </c>
      <c r="C33" s="24">
        <f t="shared" si="2"/>
        <v>331.21098827131721</v>
      </c>
      <c r="D33" s="24">
        <f t="shared" si="3"/>
        <v>-3.7257949474312504</v>
      </c>
      <c r="E33" s="11">
        <f t="shared" si="4"/>
        <v>316.14095356568293</v>
      </c>
      <c r="F33" s="11">
        <f t="shared" si="5"/>
        <v>121.94902273182592</v>
      </c>
      <c r="G33" s="6"/>
      <c r="H33" s="68">
        <f t="shared" si="6"/>
        <v>15.070034705634267</v>
      </c>
      <c r="I33" s="68">
        <f t="shared" si="7"/>
        <v>19.310464882311322</v>
      </c>
      <c r="K33" s="2">
        <f t="shared" si="8"/>
        <v>-4.7574777843835303</v>
      </c>
      <c r="L33" s="2">
        <f t="shared" si="9"/>
        <v>12.333297386318799</v>
      </c>
      <c r="M33" s="2">
        <f t="shared" si="15"/>
        <v>1.0316828369522799</v>
      </c>
      <c r="N33" s="2">
        <f t="shared" si="10"/>
        <v>-0.80513318829107305</v>
      </c>
      <c r="O33" s="28">
        <f t="shared" si="11"/>
        <v>-23.7955556447288</v>
      </c>
      <c r="P33" s="28">
        <f t="shared" si="12"/>
        <v>17.087442296750002</v>
      </c>
      <c r="Q33" s="2">
        <f t="shared" si="16"/>
        <v>-6.7081133479787987</v>
      </c>
      <c r="R33" s="30">
        <f t="shared" si="17"/>
        <v>339.93650921041171</v>
      </c>
      <c r="S33" s="30">
        <f t="shared" si="18"/>
        <v>-2.0174075911157345</v>
      </c>
      <c r="T33" s="30">
        <f t="shared" si="19"/>
        <v>337.91910161929599</v>
      </c>
      <c r="V33" s="30">
        <f t="shared" si="20"/>
        <v>-1234.0242266349849</v>
      </c>
      <c r="W33" s="30">
        <f t="shared" si="21"/>
        <v>382.4102202473515</v>
      </c>
      <c r="Y33" s="70">
        <v>15</v>
      </c>
      <c r="Z33" s="71">
        <f t="shared" si="22"/>
        <v>141.25948761413724</v>
      </c>
      <c r="AA33" s="70" t="str">
        <f t="shared" si="13"/>
        <v>-5.51081803775923+12.9212098903788j</v>
      </c>
      <c r="AB33" s="70">
        <f t="shared" si="23"/>
        <v>-5.51081803775923</v>
      </c>
      <c r="AC33" s="70">
        <f t="shared" si="24"/>
        <v>12.921209890378799</v>
      </c>
      <c r="AD33" s="70"/>
    </row>
    <row r="34" spans="1:30">
      <c r="A34" s="21">
        <v>16</v>
      </c>
      <c r="B34" s="5">
        <f t="shared" si="14"/>
        <v>22.5</v>
      </c>
      <c r="C34" s="24">
        <f t="shared" si="2"/>
        <v>322.42675040921074</v>
      </c>
      <c r="D34" s="24">
        <f t="shared" si="3"/>
        <v>-3.8496686720901296</v>
      </c>
      <c r="E34" s="11">
        <f t="shared" si="4"/>
        <v>313.05295898609722</v>
      </c>
      <c r="F34" s="11">
        <f t="shared" si="5"/>
        <v>129.67078135306974</v>
      </c>
      <c r="G34" s="6"/>
      <c r="H34" s="68">
        <f t="shared" si="6"/>
        <v>9.3737914231134933</v>
      </c>
      <c r="I34" s="68">
        <f t="shared" si="7"/>
        <v>22.630334384537143</v>
      </c>
      <c r="K34" s="2">
        <f t="shared" si="8"/>
        <v>-5.0587191906203399</v>
      </c>
      <c r="L34" s="2">
        <f t="shared" si="9"/>
        <v>12.2128284782326</v>
      </c>
      <c r="M34" s="2">
        <f t="shared" si="15"/>
        <v>1.2090505185302101</v>
      </c>
      <c r="N34" s="2">
        <f t="shared" si="10"/>
        <v>-0.50080512236943897</v>
      </c>
      <c r="O34" s="28">
        <f t="shared" si="11"/>
        <v>-23.563125945189999</v>
      </c>
      <c r="P34" s="28">
        <f t="shared" si="12"/>
        <v>10.628649712686901</v>
      </c>
      <c r="Q34" s="2">
        <f t="shared" si="16"/>
        <v>-12.934476232503098</v>
      </c>
      <c r="R34" s="30">
        <f t="shared" si="17"/>
        <v>336.61608493128722</v>
      </c>
      <c r="S34" s="30">
        <f t="shared" si="18"/>
        <v>-1.2548582895734075</v>
      </c>
      <c r="T34" s="30">
        <f t="shared" si="19"/>
        <v>335.36122664171381</v>
      </c>
      <c r="V34" s="30">
        <f t="shared" si="20"/>
        <v>-1241.236160094162</v>
      </c>
      <c r="W34" s="30">
        <f t="shared" si="21"/>
        <v>412.07025534128479</v>
      </c>
      <c r="Y34" s="70">
        <v>16</v>
      </c>
      <c r="Z34" s="71">
        <f t="shared" si="22"/>
        <v>152.30111573760689</v>
      </c>
      <c r="AA34" s="70" t="str">
        <f t="shared" si="13"/>
        <v>-5.94157426133595+12.5785190221329j</v>
      </c>
      <c r="AB34" s="70">
        <f t="shared" si="23"/>
        <v>-5.9415742613359503</v>
      </c>
      <c r="AC34" s="70">
        <f t="shared" si="24"/>
        <v>12.5785190221329</v>
      </c>
      <c r="AD34" s="70"/>
    </row>
    <row r="35" spans="1:30">
      <c r="A35" s="21">
        <v>17</v>
      </c>
      <c r="B35" s="5">
        <f t="shared" si="14"/>
        <v>23.90625</v>
      </c>
      <c r="C35" s="24">
        <f t="shared" si="2"/>
        <v>312.77482994289886</v>
      </c>
      <c r="D35" s="24">
        <f t="shared" si="3"/>
        <v>-4.0580883463327009</v>
      </c>
      <c r="E35" s="11">
        <f t="shared" si="4"/>
        <v>309.77639300982241</v>
      </c>
      <c r="F35" s="11">
        <f t="shared" si="5"/>
        <v>137.31443114432929</v>
      </c>
      <c r="G35" s="6"/>
      <c r="H35" s="68">
        <f t="shared" si="6"/>
        <v>2.998436933076452</v>
      </c>
      <c r="I35" s="68">
        <f t="shared" si="7"/>
        <v>24.310684399217624</v>
      </c>
      <c r="K35" s="2">
        <f t="shared" si="8"/>
        <v>-5.3569134135743903</v>
      </c>
      <c r="L35" s="2">
        <f t="shared" si="9"/>
        <v>12.0850030189383</v>
      </c>
      <c r="M35" s="2">
        <f t="shared" si="15"/>
        <v>1.2988250672416899</v>
      </c>
      <c r="N35" s="2">
        <f t="shared" si="10"/>
        <v>-0.160194792843773</v>
      </c>
      <c r="O35" s="28">
        <f t="shared" si="11"/>
        <v>-23.316502699664099</v>
      </c>
      <c r="P35" s="28">
        <f t="shared" si="12"/>
        <v>3.3998341128725</v>
      </c>
      <c r="Q35" s="2">
        <f t="shared" si="16"/>
        <v>-19.916668586791598</v>
      </c>
      <c r="R35" s="30">
        <f t="shared" si="17"/>
        <v>333.09289570948653</v>
      </c>
      <c r="S35" s="30">
        <f t="shared" si="18"/>
        <v>-0.40139717979604805</v>
      </c>
      <c r="T35" s="30">
        <f t="shared" si="19"/>
        <v>332.69149852969048</v>
      </c>
      <c r="V35" s="30">
        <f t="shared" si="20"/>
        <v>-1269.2678924174702</v>
      </c>
      <c r="W35" s="30">
        <f t="shared" si="21"/>
        <v>458.57918775826943</v>
      </c>
      <c r="Y35" s="70">
        <v>17</v>
      </c>
      <c r="Z35" s="71">
        <f t="shared" si="22"/>
        <v>161.62511554354691</v>
      </c>
      <c r="AA35" s="70" t="str">
        <f t="shared" si="13"/>
        <v>-6.30532233364239+12.2019781022758j</v>
      </c>
      <c r="AB35" s="70">
        <f t="shared" si="23"/>
        <v>-6.3053223336423896</v>
      </c>
      <c r="AC35" s="70">
        <f t="shared" si="24"/>
        <v>12.201978102275801</v>
      </c>
      <c r="AD35" s="70"/>
    </row>
    <row r="36" spans="1:30">
      <c r="A36" s="21">
        <v>18</v>
      </c>
      <c r="B36" s="5">
        <f t="shared" si="14"/>
        <v>25.3125</v>
      </c>
      <c r="C36" s="24">
        <f t="shared" si="2"/>
        <v>302.7190813963627</v>
      </c>
      <c r="D36" s="24">
        <f t="shared" si="3"/>
        <v>-4.3573783238008605</v>
      </c>
      <c r="E36" s="11">
        <f t="shared" si="4"/>
        <v>306.31322931768386</v>
      </c>
      <c r="F36" s="11">
        <f t="shared" si="5"/>
        <v>144.87536785678481</v>
      </c>
      <c r="G36" s="6"/>
      <c r="H36" s="68">
        <f t="shared" si="6"/>
        <v>-3.594147921321158</v>
      </c>
      <c r="I36" s="68">
        <f t="shared" si="7"/>
        <v>24.229777149607937</v>
      </c>
      <c r="K36" s="2">
        <f t="shared" si="8"/>
        <v>-5.6518808321960403</v>
      </c>
      <c r="L36" s="2">
        <f t="shared" si="9"/>
        <v>11.949898005712701</v>
      </c>
      <c r="M36" s="2">
        <f t="shared" si="15"/>
        <v>1.29450250839518</v>
      </c>
      <c r="N36" s="2">
        <f t="shared" si="10"/>
        <v>0.19202130795366601</v>
      </c>
      <c r="O36" s="28">
        <f t="shared" si="11"/>
        <v>-23.055834464771898</v>
      </c>
      <c r="P36" s="28">
        <f t="shared" si="12"/>
        <v>-4.0752922213641503</v>
      </c>
      <c r="Q36" s="2">
        <f t="shared" si="16"/>
        <v>-27.131126686136049</v>
      </c>
      <c r="R36" s="30">
        <f t="shared" si="17"/>
        <v>329.36906378245578</v>
      </c>
      <c r="S36" s="30">
        <f t="shared" si="18"/>
        <v>0.48114430004299225</v>
      </c>
      <c r="T36" s="30">
        <f t="shared" si="19"/>
        <v>329.85020808249874</v>
      </c>
      <c r="V36" s="30">
        <f t="shared" si="20"/>
        <v>-1319.0615634774192</v>
      </c>
      <c r="W36" s="30">
        <f t="shared" si="21"/>
        <v>525.69848180960332</v>
      </c>
      <c r="Y36" s="70">
        <v>18</v>
      </c>
      <c r="Z36" s="71">
        <f t="shared" si="22"/>
        <v>169.10514500639275</v>
      </c>
      <c r="AA36" s="70" t="str">
        <f t="shared" si="13"/>
        <v>-6.59713339697727+11.8096830330427j</v>
      </c>
      <c r="AB36" s="70">
        <f t="shared" si="23"/>
        <v>-6.5971333969772701</v>
      </c>
      <c r="AC36" s="70">
        <f t="shared" si="24"/>
        <v>11.809683033042701</v>
      </c>
      <c r="AD36" s="70"/>
    </row>
    <row r="37" spans="1:30">
      <c r="A37" s="21">
        <v>19</v>
      </c>
      <c r="B37" s="5">
        <f t="shared" si="14"/>
        <v>26.71875</v>
      </c>
      <c r="C37" s="24">
        <f t="shared" si="2"/>
        <v>292.73920956992174</v>
      </c>
      <c r="D37" s="24">
        <f t="shared" si="3"/>
        <v>-4.74704776697659</v>
      </c>
      <c r="E37" s="11">
        <f t="shared" si="4"/>
        <v>302.66555398999373</v>
      </c>
      <c r="F37" s="11">
        <f t="shared" si="5"/>
        <v>152.34903706488234</v>
      </c>
      <c r="G37" s="6"/>
      <c r="H37" s="68">
        <f t="shared" si="6"/>
        <v>-9.9263444200719793</v>
      </c>
      <c r="I37" s="68">
        <f t="shared" si="7"/>
        <v>22.393474193481147</v>
      </c>
      <c r="K37" s="2">
        <f t="shared" si="8"/>
        <v>-5.9434437691417603</v>
      </c>
      <c r="L37" s="2">
        <f t="shared" si="9"/>
        <v>11.807594820763899</v>
      </c>
      <c r="M37" s="2">
        <f t="shared" si="15"/>
        <v>1.1963960021651701</v>
      </c>
      <c r="N37" s="2">
        <f t="shared" si="10"/>
        <v>0.53032587430072997</v>
      </c>
      <c r="O37" s="28">
        <f t="shared" si="11"/>
        <v>-22.7812782573113</v>
      </c>
      <c r="P37" s="28">
        <f t="shared" si="12"/>
        <v>-11.2551723210187</v>
      </c>
      <c r="Q37" s="2">
        <f t="shared" si="16"/>
        <v>-34.036450578329998</v>
      </c>
      <c r="R37" s="30">
        <f t="shared" si="17"/>
        <v>325.446832247305</v>
      </c>
      <c r="S37" s="30">
        <f t="shared" si="18"/>
        <v>1.3288279009467203</v>
      </c>
      <c r="T37" s="30">
        <f t="shared" si="19"/>
        <v>326.77566014825175</v>
      </c>
      <c r="V37" s="30">
        <f t="shared" si="20"/>
        <v>-1389.647011095389</v>
      </c>
      <c r="W37" s="30">
        <f t="shared" si="21"/>
        <v>616.90526453487121</v>
      </c>
      <c r="Y37" s="70">
        <v>19</v>
      </c>
      <c r="Z37" s="71">
        <f t="shared" si="22"/>
        <v>174.74251125836349</v>
      </c>
      <c r="AA37" s="70" t="str">
        <f t="shared" si="13"/>
        <v>-6.81705844520959+11.4203480679754j</v>
      </c>
      <c r="AB37" s="70">
        <f t="shared" si="23"/>
        <v>-6.8170584452095904</v>
      </c>
      <c r="AC37" s="70">
        <f t="shared" si="24"/>
        <v>11.4203480679754</v>
      </c>
      <c r="AD37" s="70"/>
    </row>
    <row r="38" spans="1:30">
      <c r="A38" s="21">
        <v>20</v>
      </c>
      <c r="B38" s="5">
        <f t="shared" si="14"/>
        <v>28.125</v>
      </c>
      <c r="C38" s="24">
        <f t="shared" si="2"/>
        <v>283.29616582548022</v>
      </c>
      <c r="D38" s="24">
        <f t="shared" si="3"/>
        <v>-5.2198134419955506</v>
      </c>
      <c r="E38" s="11">
        <f t="shared" si="4"/>
        <v>298.83556424997403</v>
      </c>
      <c r="F38" s="11">
        <f t="shared" si="5"/>
        <v>159.7309369097494</v>
      </c>
      <c r="G38" s="6"/>
      <c r="H38" s="68">
        <f t="shared" si="6"/>
        <v>-15.53939842449379</v>
      </c>
      <c r="I38" s="68">
        <f t="shared" si="7"/>
        <v>18.934811765762028</v>
      </c>
      <c r="K38" s="2">
        <f t="shared" si="8"/>
        <v>-6.2314265978006604</v>
      </c>
      <c r="L38" s="2">
        <f t="shared" si="9"/>
        <v>11.6581791822095</v>
      </c>
      <c r="M38" s="2">
        <f t="shared" si="15"/>
        <v>1.01161315580511</v>
      </c>
      <c r="N38" s="2">
        <f t="shared" si="10"/>
        <v>0.83020946149250296</v>
      </c>
      <c r="O38" s="28">
        <f t="shared" si="11"/>
        <v>-22.492999459675499</v>
      </c>
      <c r="P38" s="28">
        <f t="shared" si="12"/>
        <v>-17.619639177438099</v>
      </c>
      <c r="Q38" s="2">
        <f t="shared" si="16"/>
        <v>-40.112638637113598</v>
      </c>
      <c r="R38" s="30">
        <f t="shared" si="17"/>
        <v>321.32856370964953</v>
      </c>
      <c r="S38" s="30">
        <f t="shared" si="18"/>
        <v>2.0802407529443094</v>
      </c>
      <c r="T38" s="30">
        <f t="shared" si="19"/>
        <v>323.40880446259382</v>
      </c>
      <c r="V38" s="30">
        <f t="shared" si="20"/>
        <v>-1478.7531344416423</v>
      </c>
      <c r="W38" s="30">
        <f t="shared" si="21"/>
        <v>734.92950660747294</v>
      </c>
      <c r="Y38" s="70">
        <v>20</v>
      </c>
      <c r="Z38" s="71">
        <f t="shared" si="22"/>
        <v>178.66574867551142</v>
      </c>
      <c r="AA38" s="70" t="str">
        <f t="shared" si="13"/>
        <v>-6.97011186406304+11.0519558510903j</v>
      </c>
      <c r="AB38" s="70">
        <f t="shared" si="23"/>
        <v>-6.97011186406304</v>
      </c>
      <c r="AC38" s="70">
        <f t="shared" si="24"/>
        <v>11.0519558510903</v>
      </c>
      <c r="AD38" s="70"/>
    </row>
    <row r="39" spans="1:30">
      <c r="A39" s="21">
        <v>21</v>
      </c>
      <c r="B39" s="5">
        <f t="shared" si="14"/>
        <v>29.53125</v>
      </c>
      <c r="C39" s="24">
        <f t="shared" si="2"/>
        <v>274.79891100353058</v>
      </c>
      <c r="D39" s="24">
        <f t="shared" si="3"/>
        <v>-5.7621147554327443</v>
      </c>
      <c r="E39" s="11">
        <f t="shared" si="4"/>
        <v>294.82556714023161</v>
      </c>
      <c r="F39" s="11">
        <f t="shared" si="5"/>
        <v>167.01662081094642</v>
      </c>
      <c r="G39" s="6"/>
      <c r="H39" s="68">
        <f t="shared" si="6"/>
        <v>-20.026656136701042</v>
      </c>
      <c r="I39" s="68">
        <f t="shared" si="7"/>
        <v>14.104362586885468</v>
      </c>
      <c r="K39" s="2">
        <f t="shared" si="8"/>
        <v>-6.5156558480850899</v>
      </c>
      <c r="L39" s="2">
        <f t="shared" si="9"/>
        <v>11.501741092443201</v>
      </c>
      <c r="M39" s="2">
        <f t="shared" si="15"/>
        <v>0.75354109265234603</v>
      </c>
      <c r="N39" s="2">
        <f t="shared" si="10"/>
        <v>1.0699461428660599</v>
      </c>
      <c r="O39" s="28">
        <f t="shared" si="11"/>
        <v>-22.1911717202326</v>
      </c>
      <c r="P39" s="28">
        <f t="shared" si="12"/>
        <v>-22.707600733314202</v>
      </c>
      <c r="Q39" s="2">
        <f t="shared" si="16"/>
        <v>-44.898772453546798</v>
      </c>
      <c r="R39" s="30">
        <f t="shared" si="17"/>
        <v>317.01673886046422</v>
      </c>
      <c r="S39" s="30">
        <f t="shared" si="18"/>
        <v>2.6809445966131591</v>
      </c>
      <c r="T39" s="30">
        <f t="shared" si="19"/>
        <v>319.69768345707735</v>
      </c>
      <c r="V39" s="30">
        <f t="shared" si="20"/>
        <v>-1583.422859870293</v>
      </c>
      <c r="W39" s="30">
        <f t="shared" si="21"/>
        <v>881.09797939940415</v>
      </c>
      <c r="Y39" s="70">
        <v>21</v>
      </c>
      <c r="Z39" s="71">
        <f t="shared" si="22"/>
        <v>181.12098339783188</v>
      </c>
      <c r="AA39" s="70" t="str">
        <f t="shared" si="13"/>
        <v>-7.06589553157611+10.7204607711128j</v>
      </c>
      <c r="AB39" s="70">
        <f t="shared" si="23"/>
        <v>-7.0658955315761096</v>
      </c>
      <c r="AC39" s="70">
        <f t="shared" si="24"/>
        <v>10.720460771112799</v>
      </c>
      <c r="AD39" s="70"/>
    </row>
    <row r="40" spans="1:30">
      <c r="A40" s="21">
        <v>22</v>
      </c>
      <c r="B40" s="5">
        <f t="shared" si="14"/>
        <v>30.9375</v>
      </c>
      <c r="C40" s="24">
        <f t="shared" si="2"/>
        <v>267.57495283264012</v>
      </c>
      <c r="D40" s="24">
        <f t="shared" si="3"/>
        <v>-6.3550837273444847</v>
      </c>
      <c r="E40" s="11">
        <f t="shared" si="4"/>
        <v>290.63797813308196</v>
      </c>
      <c r="F40" s="11">
        <f t="shared" si="5"/>
        <v>174.20170014492069</v>
      </c>
      <c r="G40" s="6"/>
      <c r="H40" s="68">
        <f t="shared" si="6"/>
        <v>-23.063025300441851</v>
      </c>
      <c r="I40" s="68">
        <f t="shared" si="7"/>
        <v>8.25208240331974</v>
      </c>
      <c r="K40" s="2">
        <f t="shared" si="8"/>
        <v>-6.7959603109227196</v>
      </c>
      <c r="L40" s="2">
        <f t="shared" si="9"/>
        <v>11.3383747839205</v>
      </c>
      <c r="M40" s="2">
        <f t="shared" si="15"/>
        <v>0.440876583578235</v>
      </c>
      <c r="N40" s="2">
        <f t="shared" si="10"/>
        <v>1.23216750687642</v>
      </c>
      <c r="O40" s="28">
        <f t="shared" si="11"/>
        <v>-21.875976848726602</v>
      </c>
      <c r="P40" s="28">
        <f t="shared" si="12"/>
        <v>-26.150445019376601</v>
      </c>
      <c r="Q40" s="2">
        <f t="shared" si="16"/>
        <v>-48.026421868103199</v>
      </c>
      <c r="R40" s="30">
        <f t="shared" si="17"/>
        <v>312.51395498180858</v>
      </c>
      <c r="S40" s="30">
        <f t="shared" si="18"/>
        <v>3.0874197189347505</v>
      </c>
      <c r="T40" s="30">
        <f t="shared" si="19"/>
        <v>315.60137470074335</v>
      </c>
      <c r="V40" s="30">
        <f t="shared" si="20"/>
        <v>-1700.4612285916792</v>
      </c>
      <c r="W40" s="30">
        <f t="shared" si="21"/>
        <v>1054.6237152686858</v>
      </c>
      <c r="Y40" s="70">
        <v>22</v>
      </c>
      <c r="Z40" s="71">
        <f t="shared" si="22"/>
        <v>182.45378254824044</v>
      </c>
      <c r="AA40" s="70" t="str">
        <f t="shared" si="13"/>
        <v>-7.11789071945929+10.4386395662893j</v>
      </c>
      <c r="AB40" s="70">
        <f t="shared" si="23"/>
        <v>-7.1178907194592904</v>
      </c>
      <c r="AC40" s="70">
        <f t="shared" si="24"/>
        <v>10.4386395662893</v>
      </c>
      <c r="AD40" s="70"/>
    </row>
    <row r="41" spans="1:30">
      <c r="A41" s="21">
        <v>23</v>
      </c>
      <c r="B41" s="5">
        <f t="shared" si="14"/>
        <v>32.34375</v>
      </c>
      <c r="C41" s="24">
        <f t="shared" si="2"/>
        <v>261.84679223345893</v>
      </c>
      <c r="D41" s="24">
        <f t="shared" si="3"/>
        <v>-6.9758996355939624</v>
      </c>
      <c r="E41" s="11">
        <f t="shared" si="4"/>
        <v>286.27531967555893</v>
      </c>
      <c r="F41" s="11">
        <f t="shared" si="5"/>
        <v>181.28184688854873</v>
      </c>
      <c r="G41" s="6"/>
      <c r="H41" s="68">
        <f t="shared" si="6"/>
        <v>-24.42852744210003</v>
      </c>
      <c r="I41" s="68">
        <f t="shared" si="7"/>
        <v>1.8019564396970857</v>
      </c>
      <c r="K41" s="2">
        <f t="shared" si="8"/>
        <v>-7.0721711413863497</v>
      </c>
      <c r="L41" s="2">
        <f t="shared" si="9"/>
        <v>11.168178662397199</v>
      </c>
      <c r="M41" s="2">
        <f t="shared" si="15"/>
        <v>9.6271505792387205E-2</v>
      </c>
      <c r="N41" s="2">
        <f t="shared" si="10"/>
        <v>1.3051209614905901</v>
      </c>
      <c r="O41" s="28">
        <f t="shared" si="11"/>
        <v>-21.547604706762598</v>
      </c>
      <c r="P41" s="28">
        <f t="shared" si="12"/>
        <v>-27.698745305835001</v>
      </c>
      <c r="Q41" s="2">
        <f t="shared" si="16"/>
        <v>-49.246350012597603</v>
      </c>
      <c r="R41" s="30">
        <f t="shared" si="17"/>
        <v>307.8229243823215</v>
      </c>
      <c r="S41" s="30">
        <f t="shared" si="18"/>
        <v>3.2702178637349704</v>
      </c>
      <c r="T41" s="30">
        <f t="shared" si="19"/>
        <v>311.09314224605652</v>
      </c>
      <c r="V41" s="30">
        <f t="shared" si="20"/>
        <v>-1826.6169425228341</v>
      </c>
      <c r="W41" s="30">
        <f t="shared" si="21"/>
        <v>1252.0337023785885</v>
      </c>
      <c r="Y41" s="70">
        <v>23</v>
      </c>
      <c r="Z41" s="71">
        <f t="shared" si="22"/>
        <v>183.08380332824581</v>
      </c>
      <c r="AA41" s="70" t="str">
        <f t="shared" si="13"/>
        <v>-7.14246910309399+10.2151724471152j</v>
      </c>
      <c r="AB41" s="70">
        <f t="shared" si="23"/>
        <v>-7.1424691030939904</v>
      </c>
      <c r="AC41" s="70">
        <f t="shared" si="24"/>
        <v>10.215172447115201</v>
      </c>
      <c r="AD41" s="70"/>
    </row>
    <row r="42" spans="1:30">
      <c r="A42" s="21">
        <v>24</v>
      </c>
      <c r="B42" s="5">
        <f t="shared" si="14"/>
        <v>33.75</v>
      </c>
      <c r="C42" s="24">
        <f t="shared" si="2"/>
        <v>257.71598482778268</v>
      </c>
      <c r="D42" s="24">
        <f t="shared" si="3"/>
        <v>-7.5994301977765666</v>
      </c>
      <c r="E42" s="11">
        <f t="shared" si="4"/>
        <v>281.74021966998703</v>
      </c>
      <c r="F42" s="11">
        <f t="shared" si="5"/>
        <v>188.252796226176</v>
      </c>
      <c r="G42" s="6"/>
      <c r="H42" s="68">
        <f t="shared" si="6"/>
        <v>-24.024234842204368</v>
      </c>
      <c r="I42" s="68">
        <f t="shared" si="7"/>
        <v>-4.7787174269477095</v>
      </c>
      <c r="K42" s="2">
        <f t="shared" si="8"/>
        <v>-7.3441219603999102</v>
      </c>
      <c r="L42" s="2">
        <f t="shared" si="9"/>
        <v>10.991255247652701</v>
      </c>
      <c r="M42" s="2">
        <f t="shared" si="15"/>
        <v>-0.25530823737665598</v>
      </c>
      <c r="N42" s="2">
        <f t="shared" si="10"/>
        <v>1.28352118442871</v>
      </c>
      <c r="O42" s="28">
        <f t="shared" si="11"/>
        <v>-21.206253093439901</v>
      </c>
      <c r="P42" s="28">
        <f t="shared" si="12"/>
        <v>-27.240330537278599</v>
      </c>
      <c r="Q42" s="2">
        <f t="shared" si="16"/>
        <v>-48.4465836307185</v>
      </c>
      <c r="R42" s="30">
        <f t="shared" si="17"/>
        <v>302.94647276342693</v>
      </c>
      <c r="S42" s="30">
        <f t="shared" si="18"/>
        <v>3.2160956950742303</v>
      </c>
      <c r="T42" s="30">
        <f t="shared" si="19"/>
        <v>306.1625684585012</v>
      </c>
      <c r="V42" s="30">
        <f t="shared" si="20"/>
        <v>-1958.4946375499792</v>
      </c>
      <c r="W42" s="30">
        <f t="shared" si="21"/>
        <v>1466.9295139780684</v>
      </c>
      <c r="Y42" s="70">
        <v>24</v>
      </c>
      <c r="Z42" s="71">
        <f t="shared" si="22"/>
        <v>183.47407879922829</v>
      </c>
      <c r="AA42" s="70" t="str">
        <f t="shared" si="13"/>
        <v>-7.15769453779935+10.0540213035977j</v>
      </c>
      <c r="AB42" s="70">
        <f t="shared" si="23"/>
        <v>-7.1576945377993502</v>
      </c>
      <c r="AC42" s="70">
        <f t="shared" si="24"/>
        <v>10.0540213035977</v>
      </c>
      <c r="AD42" s="70"/>
    </row>
    <row r="43" spans="1:30">
      <c r="A43" s="21">
        <v>25</v>
      </c>
      <c r="B43" s="5">
        <f t="shared" si="14"/>
        <v>35.15625</v>
      </c>
      <c r="C43" s="24">
        <f t="shared" si="2"/>
        <v>255.15597225320042</v>
      </c>
      <c r="D43" s="24">
        <f t="shared" si="3"/>
        <v>-8.2000403979194196</v>
      </c>
      <c r="E43" s="11">
        <f t="shared" si="4"/>
        <v>277.03540989103129</v>
      </c>
      <c r="F43" s="11">
        <f t="shared" si="5"/>
        <v>195.11034911858206</v>
      </c>
      <c r="G43" s="6"/>
      <c r="H43" s="68">
        <f t="shared" si="6"/>
        <v>-21.879437637830883</v>
      </c>
      <c r="I43" s="68">
        <f t="shared" si="7"/>
        <v>-11.013183402280628</v>
      </c>
      <c r="K43" s="2">
        <f t="shared" si="8"/>
        <v>-7.6116489549589499</v>
      </c>
      <c r="L43" s="2">
        <f t="shared" si="9"/>
        <v>10.8077111117365</v>
      </c>
      <c r="M43" s="2">
        <f t="shared" si="15"/>
        <v>-0.58839144296046897</v>
      </c>
      <c r="N43" s="2">
        <f t="shared" si="10"/>
        <v>1.16893303349702</v>
      </c>
      <c r="O43" s="28">
        <f t="shared" si="11"/>
        <v>-20.852127626206599</v>
      </c>
      <c r="P43" s="28">
        <f t="shared" si="12"/>
        <v>-24.808411886536401</v>
      </c>
      <c r="Q43" s="2">
        <f t="shared" si="16"/>
        <v>-45.660539512743</v>
      </c>
      <c r="R43" s="30">
        <f t="shared" si="17"/>
        <v>297.88753751723789</v>
      </c>
      <c r="S43" s="30">
        <f t="shared" si="18"/>
        <v>2.9289742487055186</v>
      </c>
      <c r="T43" s="30">
        <f t="shared" si="19"/>
        <v>300.8165117659434</v>
      </c>
      <c r="V43" s="30">
        <f t="shared" si="20"/>
        <v>-2092.2892802466499</v>
      </c>
      <c r="W43" s="30">
        <f t="shared" si="21"/>
        <v>1690.2212936329315</v>
      </c>
      <c r="Y43" s="70">
        <v>25</v>
      </c>
      <c r="Z43" s="71">
        <f t="shared" si="22"/>
        <v>184.09716571630145</v>
      </c>
      <c r="AA43" s="70" t="str">
        <f t="shared" si="13"/>
        <v>-7.18200241743061+9.95415004035598j</v>
      </c>
      <c r="AB43" s="70">
        <f t="shared" si="23"/>
        <v>-7.1820024174306099</v>
      </c>
      <c r="AC43" s="70">
        <f t="shared" si="24"/>
        <v>9.9541500403559802</v>
      </c>
      <c r="AD43" s="70"/>
    </row>
    <row r="44" spans="1:30">
      <c r="A44" s="21">
        <v>26</v>
      </c>
      <c r="B44" s="5">
        <f t="shared" si="14"/>
        <v>36.5625</v>
      </c>
      <c r="C44" s="24">
        <f t="shared" si="2"/>
        <v>254.01420252557216</v>
      </c>
      <c r="D44" s="24">
        <f t="shared" si="3"/>
        <v>-8.7534379195170313</v>
      </c>
      <c r="E44" s="11">
        <f t="shared" si="4"/>
        <v>272.16372434017842</v>
      </c>
      <c r="F44" s="11">
        <f t="shared" si="5"/>
        <v>201.85037483232495</v>
      </c>
      <c r="G44" s="6"/>
      <c r="H44" s="68">
        <f t="shared" si="6"/>
        <v>-18.149521814606274</v>
      </c>
      <c r="I44" s="68">
        <f t="shared" si="7"/>
        <v>-16.449767715719613</v>
      </c>
      <c r="K44" s="2">
        <f t="shared" si="8"/>
        <v>-7.8745909768053997</v>
      </c>
      <c r="L44" s="2">
        <f t="shared" si="9"/>
        <v>10.617656814772999</v>
      </c>
      <c r="M44" s="2">
        <f t="shared" si="15"/>
        <v>-0.878846942711632</v>
      </c>
      <c r="N44" s="2">
        <f t="shared" si="10"/>
        <v>0.969658175975468</v>
      </c>
      <c r="O44" s="28">
        <f t="shared" si="11"/>
        <v>-20.485441617002699</v>
      </c>
      <c r="P44" s="28">
        <f t="shared" si="12"/>
        <v>-20.579176675999399</v>
      </c>
      <c r="Q44" s="2">
        <f t="shared" si="16"/>
        <v>-41.064618293002098</v>
      </c>
      <c r="R44" s="30">
        <f t="shared" si="17"/>
        <v>292.64916595718114</v>
      </c>
      <c r="S44" s="30">
        <f t="shared" si="18"/>
        <v>2.429654861393125</v>
      </c>
      <c r="T44" s="30">
        <f t="shared" si="19"/>
        <v>295.07882081857429</v>
      </c>
      <c r="V44" s="30">
        <f t="shared" si="20"/>
        <v>-2223.4975524832221</v>
      </c>
      <c r="W44" s="30">
        <f t="shared" si="21"/>
        <v>1910.8767456160274</v>
      </c>
      <c r="Y44" s="70">
        <v>26</v>
      </c>
      <c r="Z44" s="71">
        <f t="shared" si="22"/>
        <v>185.40060711660533</v>
      </c>
      <c r="AA44" s="70" t="str">
        <f t="shared" si="13"/>
        <v>-7.23285230016258+9.90960729624546j</v>
      </c>
      <c r="AB44" s="70">
        <f t="shared" si="23"/>
        <v>-7.2328523001625804</v>
      </c>
      <c r="AC44" s="70">
        <f t="shared" si="24"/>
        <v>9.9096072962454596</v>
      </c>
      <c r="AD44" s="70"/>
    </row>
    <row r="45" spans="1:30">
      <c r="A45" s="21">
        <v>27</v>
      </c>
      <c r="B45" s="5">
        <f t="shared" si="14"/>
        <v>37.96875</v>
      </c>
      <c r="C45" s="24">
        <f t="shared" si="2"/>
        <v>254.02338571537152</v>
      </c>
      <c r="D45" s="24">
        <f t="shared" si="3"/>
        <v>-9.2384214943027914</v>
      </c>
      <c r="E45" s="11">
        <f t="shared" si="4"/>
        <v>267.12809753864013</v>
      </c>
      <c r="F45" s="11">
        <f t="shared" si="5"/>
        <v>208.46881342794049</v>
      </c>
      <c r="G45" s="6"/>
      <c r="H45" s="68">
        <f t="shared" si="6"/>
        <v>-13.104711823268607</v>
      </c>
      <c r="I45" s="68">
        <f t="shared" si="7"/>
        <v>-20.694601422329548</v>
      </c>
      <c r="K45" s="2">
        <f t="shared" si="8"/>
        <v>-8.1327896394973305</v>
      </c>
      <c r="L45" s="2">
        <f t="shared" si="9"/>
        <v>10.421206838364</v>
      </c>
      <c r="M45" s="2">
        <f t="shared" si="15"/>
        <v>-1.10563185480546</v>
      </c>
      <c r="N45" s="2">
        <f t="shared" si="10"/>
        <v>0.70013365051901399</v>
      </c>
      <c r="O45" s="28">
        <f t="shared" si="11"/>
        <v>-20.1064159437685</v>
      </c>
      <c r="P45" s="28">
        <f t="shared" si="12"/>
        <v>-14.859023981671299</v>
      </c>
      <c r="Q45" s="2">
        <f t="shared" si="16"/>
        <v>-34.965439925439796</v>
      </c>
      <c r="R45" s="30">
        <f t="shared" si="17"/>
        <v>287.23451348240866</v>
      </c>
      <c r="S45" s="30">
        <f t="shared" si="18"/>
        <v>1.7543121584026924</v>
      </c>
      <c r="T45" s="30">
        <f t="shared" si="19"/>
        <v>288.98882564081134</v>
      </c>
      <c r="V45" s="30">
        <f t="shared" si="20"/>
        <v>-2346.775106648457</v>
      </c>
      <c r="W45" s="30">
        <f t="shared" si="21"/>
        <v>2117.1082174605622</v>
      </c>
      <c r="Y45" s="70">
        <v>27</v>
      </c>
      <c r="Z45" s="71">
        <f t="shared" si="22"/>
        <v>187.77421200561093</v>
      </c>
      <c r="AA45" s="70" t="str">
        <f t="shared" si="13"/>
        <v>-7.32545142293852+9.90996555103492j</v>
      </c>
      <c r="AB45" s="70">
        <f t="shared" si="23"/>
        <v>-7.3254514229385199</v>
      </c>
      <c r="AC45" s="70">
        <f t="shared" si="24"/>
        <v>9.9099655510349205</v>
      </c>
      <c r="AD45" s="70"/>
    </row>
    <row r="46" spans="1:30">
      <c r="A46" s="21">
        <v>28</v>
      </c>
      <c r="B46" s="5">
        <f t="shared" si="14"/>
        <v>39.375</v>
      </c>
      <c r="C46" s="24">
        <f t="shared" si="2"/>
        <v>254.82106936548817</v>
      </c>
      <c r="D46" s="24">
        <f t="shared" si="3"/>
        <v>-9.6384055095884698</v>
      </c>
      <c r="E46" s="11">
        <f t="shared" si="4"/>
        <v>261.9315627597075</v>
      </c>
      <c r="F46" s="11">
        <f t="shared" si="5"/>
        <v>214.96167820549809</v>
      </c>
      <c r="G46" s="6"/>
      <c r="H46" s="68">
        <f t="shared" si="6"/>
        <v>-7.1104933942193371</v>
      </c>
      <c r="I46" s="68">
        <f t="shared" si="7"/>
        <v>-23.440155368315359</v>
      </c>
      <c r="K46" s="2">
        <f t="shared" si="8"/>
        <v>-8.3860894138150499</v>
      </c>
      <c r="L46" s="2">
        <f t="shared" si="9"/>
        <v>10.218479516629699</v>
      </c>
      <c r="M46" s="2">
        <f t="shared" si="15"/>
        <v>-1.2523160957734201</v>
      </c>
      <c r="N46" s="2">
        <f t="shared" si="10"/>
        <v>0.37988593448096297</v>
      </c>
      <c r="O46" s="28">
        <f t="shared" si="11"/>
        <v>-19.715278917397399</v>
      </c>
      <c r="P46" s="28">
        <f t="shared" si="12"/>
        <v>-8.0623666732312902</v>
      </c>
      <c r="Q46" s="2">
        <f t="shared" si="16"/>
        <v>-27.777645590628687</v>
      </c>
      <c r="R46" s="30">
        <f t="shared" si="17"/>
        <v>281.64684167710493</v>
      </c>
      <c r="S46" s="30">
        <f t="shared" si="18"/>
        <v>0.95187327901195307</v>
      </c>
      <c r="T46" s="30">
        <f t="shared" si="19"/>
        <v>282.59871495611685</v>
      </c>
      <c r="V46" s="30">
        <f t="shared" si="20"/>
        <v>-2456.068798931547</v>
      </c>
      <c r="W46" s="30">
        <f t="shared" si="21"/>
        <v>2297.8135462138366</v>
      </c>
      <c r="Y46" s="70">
        <v>28</v>
      </c>
      <c r="Z46" s="71">
        <f t="shared" si="22"/>
        <v>191.52152283718272</v>
      </c>
      <c r="AA46" s="70" t="str">
        <f t="shared" si="13"/>
        <v>-7.47164159021512+9.94108480200865j</v>
      </c>
      <c r="AB46" s="70">
        <f t="shared" si="23"/>
        <v>-7.4716415902151203</v>
      </c>
      <c r="AC46" s="70">
        <f t="shared" si="24"/>
        <v>9.9410848020086497</v>
      </c>
      <c r="AD46" s="70"/>
    </row>
    <row r="47" spans="1:30">
      <c r="A47" s="21">
        <v>29</v>
      </c>
      <c r="B47" s="5">
        <f t="shared" si="14"/>
        <v>40.78125</v>
      </c>
      <c r="C47" s="24">
        <f t="shared" si="2"/>
        <v>255.97611532619868</v>
      </c>
      <c r="D47" s="24">
        <f t="shared" si="3"/>
        <v>-9.9426104264741397</v>
      </c>
      <c r="E47" s="11">
        <f t="shared" si="4"/>
        <v>256.57725020162042</v>
      </c>
      <c r="F47" s="11">
        <f t="shared" si="5"/>
        <v>221.32505810603956</v>
      </c>
      <c r="G47" s="6"/>
      <c r="H47" s="68">
        <f t="shared" si="6"/>
        <v>-0.60113487542174637</v>
      </c>
      <c r="I47" s="68">
        <f t="shared" si="7"/>
        <v>-24.487520022688123</v>
      </c>
      <c r="K47" s="2">
        <f t="shared" si="8"/>
        <v>-8.6343377214459807</v>
      </c>
      <c r="L47" s="2">
        <f t="shared" si="9"/>
        <v>10.009596964928001</v>
      </c>
      <c r="M47" s="2">
        <f t="shared" si="15"/>
        <v>-1.30827270502816</v>
      </c>
      <c r="N47" s="2">
        <f t="shared" si="10"/>
        <v>3.2116292251159501E-2</v>
      </c>
      <c r="O47" s="28">
        <f t="shared" si="11"/>
        <v>-19.312266144207999</v>
      </c>
      <c r="P47" s="28">
        <f t="shared" si="12"/>
        <v>-0.68160808498288905</v>
      </c>
      <c r="Q47" s="2">
        <f t="shared" si="16"/>
        <v>-19.99387422919089</v>
      </c>
      <c r="R47" s="30">
        <f t="shared" si="17"/>
        <v>275.88951634582844</v>
      </c>
      <c r="S47" s="30">
        <f t="shared" si="18"/>
        <v>8.0473209561142678E-2</v>
      </c>
      <c r="T47" s="30">
        <f t="shared" si="19"/>
        <v>275.96998955538959</v>
      </c>
      <c r="V47" s="30">
        <f t="shared" si="20"/>
        <v>-2545.0707931706097</v>
      </c>
      <c r="W47" s="30">
        <f t="shared" si="21"/>
        <v>2444.0187022611772</v>
      </c>
      <c r="Y47" s="70">
        <v>29</v>
      </c>
      <c r="Z47" s="71">
        <f t="shared" si="22"/>
        <v>196.83753808335143</v>
      </c>
      <c r="AA47" s="70" t="str">
        <f t="shared" si="13"/>
        <v>-7.67903008639606+9.98614547879741j</v>
      </c>
      <c r="AB47" s="70">
        <f t="shared" si="23"/>
        <v>-7.6790300863960601</v>
      </c>
      <c r="AC47" s="70">
        <f t="shared" si="24"/>
        <v>9.9861454787974093</v>
      </c>
      <c r="AD47" s="70"/>
    </row>
    <row r="48" spans="1:30">
      <c r="A48" s="21">
        <v>30</v>
      </c>
      <c r="B48" s="5">
        <f t="shared" si="14"/>
        <v>42.1875</v>
      </c>
      <c r="C48" s="24">
        <f t="shared" si="2"/>
        <v>257.02015968577973</v>
      </c>
      <c r="D48" s="24">
        <f t="shared" si="3"/>
        <v>-10.14683277239793</v>
      </c>
      <c r="E48" s="11">
        <f t="shared" si="4"/>
        <v>251.06838510205318</v>
      </c>
      <c r="F48" s="11">
        <f t="shared" si="5"/>
        <v>227.55512006745494</v>
      </c>
      <c r="G48" s="6"/>
      <c r="H48" s="68">
        <f t="shared" si="6"/>
        <v>5.9517745837265323</v>
      </c>
      <c r="I48" s="68">
        <f t="shared" si="7"/>
        <v>-23.760816048791487</v>
      </c>
      <c r="K48" s="2">
        <f t="shared" si="8"/>
        <v>-8.8773850268921599</v>
      </c>
      <c r="L48" s="2">
        <f t="shared" si="9"/>
        <v>9.7946850062976303</v>
      </c>
      <c r="M48" s="2">
        <f t="shared" si="15"/>
        <v>-1.26944774550577</v>
      </c>
      <c r="N48" s="2">
        <f t="shared" si="10"/>
        <v>-0.31798010689344502</v>
      </c>
      <c r="O48" s="28">
        <f t="shared" si="11"/>
        <v>-18.897620384025501</v>
      </c>
      <c r="P48" s="28">
        <f t="shared" si="12"/>
        <v>6.7485315561129404</v>
      </c>
      <c r="Q48" s="2">
        <f t="shared" si="16"/>
        <v>-12.149088827912561</v>
      </c>
      <c r="R48" s="30">
        <f t="shared" si="17"/>
        <v>269.9660054860787</v>
      </c>
      <c r="S48" s="30">
        <f t="shared" si="18"/>
        <v>-0.79675697238640808</v>
      </c>
      <c r="T48" s="30">
        <f t="shared" si="19"/>
        <v>269.16924851369231</v>
      </c>
      <c r="V48" s="30">
        <f t="shared" si="20"/>
        <v>-2607.9405794666191</v>
      </c>
      <c r="W48" s="30">
        <f t="shared" si="21"/>
        <v>2550.0607768101936</v>
      </c>
      <c r="Y48" s="70">
        <v>30</v>
      </c>
      <c r="Z48" s="71">
        <f t="shared" si="22"/>
        <v>203.79430401866344</v>
      </c>
      <c r="AA48" s="70" t="str">
        <f t="shared" si="13"/>
        <v>-7.95042758222663+10.0268757588386j</v>
      </c>
      <c r="AB48" s="70">
        <f t="shared" si="23"/>
        <v>-7.9504275822266299</v>
      </c>
      <c r="AC48" s="70">
        <f t="shared" si="24"/>
        <v>10.026875758838599</v>
      </c>
      <c r="AD48" s="70"/>
    </row>
    <row r="49" spans="1:30">
      <c r="A49" s="21">
        <v>31</v>
      </c>
      <c r="B49" s="5">
        <f t="shared" si="14"/>
        <v>43.59375</v>
      </c>
      <c r="C49" s="24">
        <f t="shared" si="2"/>
        <v>257.48177645638435</v>
      </c>
      <c r="D49" s="24">
        <f t="shared" si="3"/>
        <v>-10.253738930309689</v>
      </c>
      <c r="E49" s="11">
        <f t="shared" si="4"/>
        <v>245.4082857953521</v>
      </c>
      <c r="F49" s="11">
        <f t="shared" si="5"/>
        <v>233.6481113333756</v>
      </c>
      <c r="G49" s="6"/>
      <c r="H49" s="68">
        <f t="shared" si="6"/>
        <v>12.073490661032245</v>
      </c>
      <c r="I49" s="68">
        <f t="shared" si="7"/>
        <v>-21.312691600498688</v>
      </c>
      <c r="K49" s="2">
        <f t="shared" si="8"/>
        <v>-9.1150849275449595</v>
      </c>
      <c r="L49" s="2">
        <f t="shared" si="9"/>
        <v>9.5738730956663307</v>
      </c>
      <c r="M49" s="2">
        <f t="shared" si="15"/>
        <v>-1.1386540027647301</v>
      </c>
      <c r="N49" s="2">
        <f t="shared" si="10"/>
        <v>-0.64503952509711204</v>
      </c>
      <c r="O49" s="28">
        <f t="shared" si="11"/>
        <v>-18.471591403951201</v>
      </c>
      <c r="P49" s="28">
        <f t="shared" si="12"/>
        <v>13.689754471076601</v>
      </c>
      <c r="Q49" s="2">
        <f t="shared" si="16"/>
        <v>-4.7818369328746009</v>
      </c>
      <c r="R49" s="30">
        <f t="shared" si="17"/>
        <v>263.87987719930328</v>
      </c>
      <c r="S49" s="30">
        <f t="shared" si="18"/>
        <v>-1.6162638100443552</v>
      </c>
      <c r="T49" s="30">
        <f t="shared" si="19"/>
        <v>262.26361338925898</v>
      </c>
      <c r="V49" s="30">
        <f t="shared" si="20"/>
        <v>-2640.1509150961251</v>
      </c>
      <c r="W49" s="30">
        <f t="shared" si="21"/>
        <v>2614.3015107460819</v>
      </c>
      <c r="Y49" s="70">
        <v>31</v>
      </c>
      <c r="Z49" s="71">
        <f t="shared" si="22"/>
        <v>212.33541973287691</v>
      </c>
      <c r="AA49" s="70" t="str">
        <f t="shared" si="13"/>
        <v>-8.28363376423581+10.044884361793j</v>
      </c>
      <c r="AB49" s="70">
        <f t="shared" si="23"/>
        <v>-8.2836337642358107</v>
      </c>
      <c r="AC49" s="70">
        <f t="shared" si="24"/>
        <v>10.044884361793001</v>
      </c>
      <c r="AD49" s="70"/>
    </row>
    <row r="50" spans="1:30">
      <c r="A50" s="21">
        <v>32</v>
      </c>
      <c r="B50" s="5">
        <f t="shared" si="14"/>
        <v>45</v>
      </c>
      <c r="C50" s="24">
        <f t="shared" si="2"/>
        <v>256.92086978938352</v>
      </c>
      <c r="D50" s="24">
        <f t="shared" si="3"/>
        <v>-10.272661446540249</v>
      </c>
      <c r="E50" s="11">
        <f t="shared" si="4"/>
        <v>239.60036171369475</v>
      </c>
      <c r="F50" s="11">
        <f t="shared" si="5"/>
        <v>239.6003617136947</v>
      </c>
      <c r="G50" s="6"/>
      <c r="H50" s="68">
        <f t="shared" si="6"/>
        <v>17.320508075688753</v>
      </c>
      <c r="I50" s="68">
        <f t="shared" si="7"/>
        <v>-17.320508075688799</v>
      </c>
      <c r="K50" s="2">
        <f t="shared" si="8"/>
        <v>-9.3472942418723797</v>
      </c>
      <c r="L50" s="2">
        <f t="shared" si="9"/>
        <v>9.3472942418723797</v>
      </c>
      <c r="M50" s="2">
        <f t="shared" si="15"/>
        <v>-0.92536720466787004</v>
      </c>
      <c r="N50" s="2">
        <f t="shared" si="10"/>
        <v>-0.92536720466787004</v>
      </c>
      <c r="O50" s="28">
        <f t="shared" si="11"/>
        <v>-18.0344358279125</v>
      </c>
      <c r="P50" s="28">
        <f t="shared" si="12"/>
        <v>19.639183855566799</v>
      </c>
      <c r="Q50" s="2">
        <f t="shared" si="16"/>
        <v>1.6047480276542991</v>
      </c>
      <c r="R50" s="30">
        <f t="shared" si="17"/>
        <v>257.63479754160727</v>
      </c>
      <c r="S50" s="30">
        <f t="shared" si="18"/>
        <v>-2.3186757798780455</v>
      </c>
      <c r="T50" s="30">
        <f t="shared" si="19"/>
        <v>255.31612176172922</v>
      </c>
      <c r="V50" s="30">
        <f t="shared" si="20"/>
        <v>-2639.2611138969874</v>
      </c>
      <c r="W50" s="30">
        <f t="shared" si="21"/>
        <v>2639.2611138969864</v>
      </c>
      <c r="Y50" s="70">
        <v>32</v>
      </c>
      <c r="Z50" s="71">
        <f t="shared" si="22"/>
        <v>222.2798536380059</v>
      </c>
      <c r="AA50" s="70" t="str">
        <f t="shared" si="13"/>
        <v>-8.67158622438762+10.0230022593571j</v>
      </c>
      <c r="AB50" s="70">
        <f t="shared" si="23"/>
        <v>-8.6715862243876192</v>
      </c>
      <c r="AC50" s="70">
        <f t="shared" si="24"/>
        <v>10.023002259357099</v>
      </c>
      <c r="AD50" s="70"/>
    </row>
    <row r="51" spans="1:30">
      <c r="A51" s="21">
        <v>33</v>
      </c>
      <c r="B51" s="5">
        <f t="shared" si="14"/>
        <v>46.40625</v>
      </c>
      <c r="C51" s="24">
        <f t="shared" si="2"/>
        <v>254.96080293387428</v>
      </c>
      <c r="D51" s="24">
        <f t="shared" si="3"/>
        <v>-10.218912620763449</v>
      </c>
      <c r="E51" s="11">
        <f t="shared" si="4"/>
        <v>233.64811133337562</v>
      </c>
      <c r="F51" s="11">
        <f t="shared" si="5"/>
        <v>245.40828579535207</v>
      </c>
      <c r="G51" s="6"/>
      <c r="H51" s="68">
        <f t="shared" si="6"/>
        <v>21.312691600498653</v>
      </c>
      <c r="I51" s="68">
        <f t="shared" si="7"/>
        <v>-12.073490661032304</v>
      </c>
      <c r="K51" s="2">
        <f t="shared" si="8"/>
        <v>-9.5738730956663307</v>
      </c>
      <c r="L51" s="2">
        <f t="shared" si="9"/>
        <v>9.1150849275449595</v>
      </c>
      <c r="M51" s="2">
        <f t="shared" si="15"/>
        <v>-0.64503952509711804</v>
      </c>
      <c r="N51" s="2">
        <f t="shared" si="10"/>
        <v>-1.1386540027647301</v>
      </c>
      <c r="O51" s="28">
        <f t="shared" si="11"/>
        <v>-17.586416982082099</v>
      </c>
      <c r="P51" s="28">
        <f t="shared" si="12"/>
        <v>24.165796232426199</v>
      </c>
      <c r="Q51" s="2">
        <f t="shared" si="16"/>
        <v>6.5793792503441004</v>
      </c>
      <c r="R51" s="30">
        <f t="shared" si="17"/>
        <v>251.23452831545774</v>
      </c>
      <c r="S51" s="30">
        <f t="shared" si="18"/>
        <v>-2.8531046319275468</v>
      </c>
      <c r="T51" s="30">
        <f t="shared" si="19"/>
        <v>248.38142368353019</v>
      </c>
      <c r="V51" s="30">
        <f t="shared" si="20"/>
        <v>-2605.4221669009503</v>
      </c>
      <c r="W51" s="30">
        <f t="shared" si="21"/>
        <v>2631.1837750467384</v>
      </c>
      <c r="Y51" s="70">
        <v>33</v>
      </c>
      <c r="Z51" s="71">
        <f t="shared" si="22"/>
        <v>233.33479513431976</v>
      </c>
      <c r="AA51" s="70" t="str">
        <f t="shared" si="13"/>
        <v>-9.10286182953971+9.94653609085408j</v>
      </c>
      <c r="AB51" s="70">
        <f t="shared" si="23"/>
        <v>-9.1028618295397106</v>
      </c>
      <c r="AC51" s="70">
        <f t="shared" si="24"/>
        <v>9.9465360908540799</v>
      </c>
      <c r="AD51" s="70"/>
    </row>
    <row r="52" spans="1:30">
      <c r="A52" s="21">
        <v>34</v>
      </c>
      <c r="B52" s="5">
        <f t="shared" si="14"/>
        <v>47.8125</v>
      </c>
      <c r="C52" s="24">
        <f t="shared" si="2"/>
        <v>251.31593611624641</v>
      </c>
      <c r="D52" s="24">
        <f t="shared" si="3"/>
        <v>-10.112665113191076</v>
      </c>
      <c r="E52" s="11">
        <f t="shared" si="4"/>
        <v>227.55512006745494</v>
      </c>
      <c r="F52" s="11">
        <f t="shared" si="5"/>
        <v>251.06838510205313</v>
      </c>
      <c r="G52" s="6"/>
      <c r="H52" s="68">
        <f t="shared" si="6"/>
        <v>23.760816048791479</v>
      </c>
      <c r="I52" s="68">
        <f t="shared" si="7"/>
        <v>-5.9517745837265545</v>
      </c>
      <c r="K52" s="2">
        <f t="shared" si="8"/>
        <v>-9.7946850062976303</v>
      </c>
      <c r="L52" s="2">
        <f t="shared" si="9"/>
        <v>8.8773850268921599</v>
      </c>
      <c r="M52" s="2">
        <f t="shared" si="15"/>
        <v>-0.31798010689344602</v>
      </c>
      <c r="N52" s="2">
        <f t="shared" si="10"/>
        <v>-1.26944774550577</v>
      </c>
      <c r="O52" s="28">
        <f t="shared" si="11"/>
        <v>-17.127804736260099</v>
      </c>
      <c r="P52" s="28">
        <f t="shared" si="12"/>
        <v>26.941648183837099</v>
      </c>
      <c r="Q52" s="2">
        <f t="shared" si="16"/>
        <v>9.8138434475769998</v>
      </c>
      <c r="R52" s="30">
        <f t="shared" si="17"/>
        <v>244.68292480371503</v>
      </c>
      <c r="S52" s="30">
        <f t="shared" si="18"/>
        <v>-3.1808321350456197</v>
      </c>
      <c r="T52" s="30">
        <f t="shared" si="19"/>
        <v>241.50209266866941</v>
      </c>
      <c r="V52" s="30">
        <f t="shared" si="20"/>
        <v>-2541.4738995517223</v>
      </c>
      <c r="W52" s="30">
        <f t="shared" si="21"/>
        <v>2599.1588022411834</v>
      </c>
      <c r="Y52" s="70">
        <v>34</v>
      </c>
      <c r="Z52" s="71">
        <f t="shared" si="22"/>
        <v>245.11661051832658</v>
      </c>
      <c r="AA52" s="70" t="str">
        <f t="shared" si="13"/>
        <v>-9.56249425375669+9.80434247155764j</v>
      </c>
      <c r="AB52" s="70">
        <f t="shared" si="23"/>
        <v>-9.5624942537566895</v>
      </c>
      <c r="AC52" s="70">
        <f t="shared" si="24"/>
        <v>9.8043424715576393</v>
      </c>
      <c r="AD52" s="70"/>
    </row>
    <row r="53" spans="1:30">
      <c r="A53" s="21">
        <v>35</v>
      </c>
      <c r="B53" s="5">
        <f t="shared" si="14"/>
        <v>49.21875</v>
      </c>
      <c r="C53" s="24">
        <f t="shared" si="2"/>
        <v>245.81257812872769</v>
      </c>
      <c r="D53" s="24">
        <f t="shared" si="3"/>
        <v>-9.9774806726768475</v>
      </c>
      <c r="E53" s="11">
        <f t="shared" si="4"/>
        <v>221.32505810603956</v>
      </c>
      <c r="F53" s="11">
        <f t="shared" si="5"/>
        <v>256.57725020162036</v>
      </c>
      <c r="G53" s="6"/>
      <c r="H53" s="68">
        <f t="shared" si="6"/>
        <v>24.487520022688127</v>
      </c>
      <c r="I53" s="68">
        <f t="shared" si="7"/>
        <v>0.60113487542163691</v>
      </c>
      <c r="K53" s="2">
        <f t="shared" si="8"/>
        <v>-10.009596964928001</v>
      </c>
      <c r="L53" s="2">
        <f t="shared" si="9"/>
        <v>8.6343377214459807</v>
      </c>
      <c r="M53" s="2">
        <f t="shared" si="15"/>
        <v>3.21162922511537E-2</v>
      </c>
      <c r="N53" s="2">
        <f t="shared" si="10"/>
        <v>-1.30827270502816</v>
      </c>
      <c r="O53" s="28">
        <f t="shared" si="11"/>
        <v>-16.658875341314801</v>
      </c>
      <c r="P53" s="28">
        <f t="shared" si="12"/>
        <v>27.765635152900799</v>
      </c>
      <c r="Q53" s="2">
        <f t="shared" si="16"/>
        <v>11.106759811585999</v>
      </c>
      <c r="R53" s="30">
        <f t="shared" si="17"/>
        <v>237.98393344735436</v>
      </c>
      <c r="S53" s="30">
        <f t="shared" si="18"/>
        <v>-3.2781151302126723</v>
      </c>
      <c r="T53" s="30">
        <f t="shared" si="19"/>
        <v>234.70581831714171</v>
      </c>
      <c r="V53" s="30">
        <f t="shared" si="20"/>
        <v>-2452.590247380248</v>
      </c>
      <c r="W53" s="30">
        <f t="shared" si="21"/>
        <v>2553.9967433340476</v>
      </c>
      <c r="Y53" s="70">
        <v>35</v>
      </c>
      <c r="Z53" s="71">
        <f t="shared" si="22"/>
        <v>257.17838507704198</v>
      </c>
      <c r="AA53" s="70" t="str">
        <f t="shared" si="13"/>
        <v>-10.0330484510586+9.58964535649586j</v>
      </c>
      <c r="AB53" s="70">
        <f t="shared" si="23"/>
        <v>-10.033048451058599</v>
      </c>
      <c r="AC53" s="70">
        <f t="shared" si="24"/>
        <v>9.5896453564958595</v>
      </c>
      <c r="AD53" s="70"/>
    </row>
    <row r="54" spans="1:30">
      <c r="A54" s="21">
        <v>36</v>
      </c>
      <c r="B54" s="5">
        <f t="shared" si="14"/>
        <v>50.625</v>
      </c>
      <c r="C54" s="24">
        <f t="shared" si="2"/>
        <v>238.40183357381349</v>
      </c>
      <c r="D54" s="24">
        <f t="shared" si="3"/>
        <v>-9.8385935821486417</v>
      </c>
      <c r="E54" s="11">
        <f t="shared" si="4"/>
        <v>214.96167820549812</v>
      </c>
      <c r="F54" s="11">
        <f t="shared" si="5"/>
        <v>261.93156275970745</v>
      </c>
      <c r="G54" s="6"/>
      <c r="H54" s="68">
        <f t="shared" si="6"/>
        <v>23.440155368315377</v>
      </c>
      <c r="I54" s="68">
        <f t="shared" si="7"/>
        <v>7.110493394219275</v>
      </c>
      <c r="K54" s="2">
        <f t="shared" si="8"/>
        <v>-10.2184795166296</v>
      </c>
      <c r="L54" s="2">
        <f t="shared" si="9"/>
        <v>8.3860894138150499</v>
      </c>
      <c r="M54" s="2">
        <f t="shared" si="15"/>
        <v>0.37988593448095898</v>
      </c>
      <c r="N54" s="2">
        <f t="shared" si="10"/>
        <v>-1.2523160957734201</v>
      </c>
      <c r="O54" s="28">
        <f t="shared" si="11"/>
        <v>-16.179911262779399</v>
      </c>
      <c r="P54" s="28">
        <f t="shared" si="12"/>
        <v>26.578061040111301</v>
      </c>
      <c r="Q54" s="2">
        <f t="shared" si="16"/>
        <v>10.398149777331902</v>
      </c>
      <c r="R54" s="30">
        <f t="shared" si="17"/>
        <v>231.14158946827752</v>
      </c>
      <c r="S54" s="30">
        <f t="shared" si="18"/>
        <v>-3.1379056717959237</v>
      </c>
      <c r="T54" s="30">
        <f t="shared" si="19"/>
        <v>228.0036837964816</v>
      </c>
      <c r="V54" s="30">
        <f t="shared" si="20"/>
        <v>-2345.5387497717898</v>
      </c>
      <c r="W54" s="30">
        <f t="shared" si="21"/>
        <v>2507.0809376555462</v>
      </c>
      <c r="Y54" s="70">
        <v>36</v>
      </c>
      <c r="Z54" s="71">
        <f t="shared" si="22"/>
        <v>269.04205615392669</v>
      </c>
      <c r="AA54" s="70" t="str">
        <f t="shared" si="13"/>
        <v>-10.4958742312507+9.30053723741499j</v>
      </c>
      <c r="AB54" s="70">
        <f t="shared" si="23"/>
        <v>-10.495874231250699</v>
      </c>
      <c r="AC54" s="70">
        <f t="shared" si="24"/>
        <v>9.3005372374149893</v>
      </c>
      <c r="AD54" s="70"/>
    </row>
    <row r="55" spans="1:30">
      <c r="A55" s="21">
        <v>37</v>
      </c>
      <c r="B55" s="5">
        <f t="shared" si="14"/>
        <v>52.03125</v>
      </c>
      <c r="C55" s="24">
        <f t="shared" si="2"/>
        <v>229.16341485027007</v>
      </c>
      <c r="D55" s="24">
        <f t="shared" si="3"/>
        <v>-9.7210731878449863</v>
      </c>
      <c r="E55" s="11">
        <f t="shared" si="4"/>
        <v>208.46881342794049</v>
      </c>
      <c r="F55" s="11">
        <f t="shared" si="5"/>
        <v>267.12809753864008</v>
      </c>
      <c r="G55" s="6"/>
      <c r="H55" s="68">
        <f t="shared" si="6"/>
        <v>20.694601422329583</v>
      </c>
      <c r="I55" s="68">
        <f t="shared" si="7"/>
        <v>13.104711823268552</v>
      </c>
      <c r="K55" s="2">
        <f t="shared" si="8"/>
        <v>-10.421206838364</v>
      </c>
      <c r="L55" s="2">
        <f t="shared" si="9"/>
        <v>8.1327896394973305</v>
      </c>
      <c r="M55" s="2">
        <f t="shared" si="15"/>
        <v>0.70013365051901399</v>
      </c>
      <c r="N55" s="2">
        <f t="shared" si="10"/>
        <v>-1.10563185480547</v>
      </c>
      <c r="O55" s="28">
        <f t="shared" si="11"/>
        <v>-15.6912010107052</v>
      </c>
      <c r="P55" s="28">
        <f t="shared" si="12"/>
        <v>23.4649630585183</v>
      </c>
      <c r="Q55" s="2">
        <f t="shared" si="16"/>
        <v>7.7737620478131007</v>
      </c>
      <c r="R55" s="30">
        <f t="shared" si="17"/>
        <v>224.1600144386457</v>
      </c>
      <c r="S55" s="30">
        <f t="shared" si="18"/>
        <v>-2.7703616361887171</v>
      </c>
      <c r="T55" s="30">
        <f t="shared" si="19"/>
        <v>221.38965280245696</v>
      </c>
      <c r="V55" s="30">
        <f t="shared" si="20"/>
        <v>-2227.7143277359578</v>
      </c>
      <c r="W55" s="30">
        <f t="shared" si="21"/>
        <v>2469.3799239633022</v>
      </c>
      <c r="Y55" s="70">
        <v>37</v>
      </c>
      <c r="Z55" s="71">
        <f t="shared" si="22"/>
        <v>280.23280936190861</v>
      </c>
      <c r="AA55" s="70" t="str">
        <f t="shared" si="13"/>
        <v>-10.9324481256932+8.94012785605618j</v>
      </c>
      <c r="AB55" s="70">
        <f t="shared" si="23"/>
        <v>-10.932448125693201</v>
      </c>
      <c r="AC55" s="70">
        <f t="shared" si="24"/>
        <v>8.9401278560561792</v>
      </c>
      <c r="AD55" s="70"/>
    </row>
    <row r="56" spans="1:30">
      <c r="A56" s="21">
        <v>38</v>
      </c>
      <c r="B56" s="5">
        <f t="shared" si="14"/>
        <v>53.4375</v>
      </c>
      <c r="C56" s="24">
        <f t="shared" si="2"/>
        <v>218.30014254804456</v>
      </c>
      <c r="D56" s="24">
        <f t="shared" si="3"/>
        <v>-9.6479986387975316</v>
      </c>
      <c r="E56" s="11">
        <f t="shared" si="4"/>
        <v>201.85037483232495</v>
      </c>
      <c r="F56" s="11">
        <f t="shared" si="5"/>
        <v>272.16372434017842</v>
      </c>
      <c r="G56" s="6"/>
      <c r="H56" s="68">
        <f t="shared" si="6"/>
        <v>16.449767715719627</v>
      </c>
      <c r="I56" s="68">
        <f t="shared" si="7"/>
        <v>18.149521814606256</v>
      </c>
      <c r="K56" s="2">
        <f t="shared" si="8"/>
        <v>-10.617656814772999</v>
      </c>
      <c r="L56" s="2">
        <f t="shared" si="9"/>
        <v>7.8745909768053997</v>
      </c>
      <c r="M56" s="2">
        <f t="shared" si="15"/>
        <v>0.969658175975468</v>
      </c>
      <c r="N56" s="2">
        <f t="shared" si="10"/>
        <v>-0.878846942711632</v>
      </c>
      <c r="O56" s="28">
        <f t="shared" si="11"/>
        <v>-15.1930389658739</v>
      </c>
      <c r="P56" s="28">
        <f t="shared" si="12"/>
        <v>18.651878521036799</v>
      </c>
      <c r="Q56" s="2">
        <f t="shared" si="16"/>
        <v>3.4588395551628999</v>
      </c>
      <c r="R56" s="30">
        <f t="shared" si="17"/>
        <v>217.04341379819886</v>
      </c>
      <c r="S56" s="30">
        <f t="shared" si="18"/>
        <v>-2.2021108053171723</v>
      </c>
      <c r="T56" s="30">
        <f t="shared" si="19"/>
        <v>214.84130299288165</v>
      </c>
      <c r="V56" s="30">
        <f t="shared" si="20"/>
        <v>-2106.1594781528411</v>
      </c>
      <c r="W56" s="30">
        <f t="shared" si="21"/>
        <v>2450.7286802019603</v>
      </c>
      <c r="Y56" s="70">
        <v>38</v>
      </c>
      <c r="Z56" s="71">
        <f t="shared" si="22"/>
        <v>290.31324615478468</v>
      </c>
      <c r="AA56" s="70" t="str">
        <f t="shared" si="13"/>
        <v>-11.3257063333006+8.51632965344822j</v>
      </c>
      <c r="AB56" s="70">
        <f t="shared" si="23"/>
        <v>-11.3257063333006</v>
      </c>
      <c r="AC56" s="70">
        <f t="shared" si="24"/>
        <v>8.5163296534482207</v>
      </c>
      <c r="AD56" s="70"/>
    </row>
    <row r="57" spans="1:30">
      <c r="A57" s="21">
        <v>39</v>
      </c>
      <c r="B57" s="5">
        <f t="shared" si="14"/>
        <v>54.84375</v>
      </c>
      <c r="C57" s="24">
        <f t="shared" si="2"/>
        <v>206.12353252086274</v>
      </c>
      <c r="D57" s="24">
        <f t="shared" si="3"/>
        <v>-9.638778078239481</v>
      </c>
      <c r="E57" s="11">
        <f t="shared" si="4"/>
        <v>195.11034911858206</v>
      </c>
      <c r="F57" s="11">
        <f t="shared" si="5"/>
        <v>277.03540989103129</v>
      </c>
      <c r="G57" s="6"/>
      <c r="H57" s="68">
        <f t="shared" si="6"/>
        <v>11.013183402280687</v>
      </c>
      <c r="I57" s="68">
        <f t="shared" si="7"/>
        <v>21.879437637830851</v>
      </c>
      <c r="K57" s="2">
        <f t="shared" si="8"/>
        <v>-10.8077111117365</v>
      </c>
      <c r="L57" s="2">
        <f t="shared" si="9"/>
        <v>7.6116489549589499</v>
      </c>
      <c r="M57" s="2">
        <f t="shared" si="15"/>
        <v>1.16893303349702</v>
      </c>
      <c r="N57" s="2">
        <f t="shared" si="10"/>
        <v>-0.58839144296047396</v>
      </c>
      <c r="O57" s="28">
        <f t="shared" si="11"/>
        <v>-14.6857252024739</v>
      </c>
      <c r="P57" s="28">
        <f t="shared" si="12"/>
        <v>12.487505142880501</v>
      </c>
      <c r="Q57" s="2">
        <f t="shared" si="16"/>
        <v>-2.1982200595933996</v>
      </c>
      <c r="R57" s="30">
        <f t="shared" si="17"/>
        <v>209.79607432105595</v>
      </c>
      <c r="S57" s="30">
        <f t="shared" si="18"/>
        <v>-1.4743217405998141</v>
      </c>
      <c r="T57" s="30">
        <f t="shared" si="19"/>
        <v>208.32175258045615</v>
      </c>
      <c r="V57" s="30">
        <f t="shared" si="20"/>
        <v>-1986.7789866713745</v>
      </c>
      <c r="W57" s="30">
        <f t="shared" si="21"/>
        <v>2459.3917918860288</v>
      </c>
      <c r="Y57" s="70">
        <v>39</v>
      </c>
      <c r="Z57" s="71">
        <f t="shared" si="22"/>
        <v>298.91484752886214</v>
      </c>
      <c r="AA57" s="70" t="str">
        <f t="shared" si="13"/>
        <v>-11.661272183117+8.04129549248728j</v>
      </c>
      <c r="AB57" s="70">
        <f t="shared" si="23"/>
        <v>-11.661272183116999</v>
      </c>
      <c r="AC57" s="70">
        <f t="shared" si="24"/>
        <v>8.0412954924872793</v>
      </c>
      <c r="AD57" s="70"/>
    </row>
    <row r="58" spans="1:30">
      <c r="A58" s="21">
        <v>40</v>
      </c>
      <c r="B58" s="5">
        <f t="shared" si="14"/>
        <v>56.25</v>
      </c>
      <c r="C58" s="24">
        <f t="shared" si="2"/>
        <v>193.0315136531238</v>
      </c>
      <c r="D58" s="24">
        <f t="shared" si="3"/>
        <v>-9.7077340632239917</v>
      </c>
      <c r="E58" s="11">
        <f t="shared" si="4"/>
        <v>188.25279622617603</v>
      </c>
      <c r="F58" s="11">
        <f t="shared" si="5"/>
        <v>281.74021966998703</v>
      </c>
      <c r="G58" s="6"/>
      <c r="H58" s="68">
        <f t="shared" si="6"/>
        <v>4.7787174269477743</v>
      </c>
      <c r="I58" s="68">
        <f t="shared" si="7"/>
        <v>24.024234842204358</v>
      </c>
      <c r="K58" s="2">
        <f t="shared" si="8"/>
        <v>-10.991255247652701</v>
      </c>
      <c r="L58" s="2">
        <f t="shared" si="9"/>
        <v>7.3441219603999102</v>
      </c>
      <c r="M58" s="2">
        <f t="shared" si="15"/>
        <v>1.28352118442871</v>
      </c>
      <c r="N58" s="2">
        <f t="shared" si="10"/>
        <v>-0.25530823737665898</v>
      </c>
      <c r="O58" s="28">
        <f t="shared" si="11"/>
        <v>-14.1695653073466</v>
      </c>
      <c r="P58" s="28">
        <f t="shared" si="12"/>
        <v>5.4184386353745104</v>
      </c>
      <c r="Q58" s="2">
        <f t="shared" si="16"/>
        <v>-8.7511266719720897</v>
      </c>
      <c r="R58" s="30">
        <f t="shared" si="17"/>
        <v>202.42236153352263</v>
      </c>
      <c r="S58" s="30">
        <f t="shared" si="18"/>
        <v>-0.63972120842673608</v>
      </c>
      <c r="T58" s="30">
        <f t="shared" si="19"/>
        <v>201.78264032509588</v>
      </c>
      <c r="V58" s="30">
        <f t="shared" si="20"/>
        <v>-1873.8986003661169</v>
      </c>
      <c r="W58" s="30">
        <f t="shared" si="21"/>
        <v>2501.8382445499838</v>
      </c>
      <c r="Y58" s="70">
        <v>40</v>
      </c>
      <c r="Z58" s="71">
        <f t="shared" si="22"/>
        <v>305.76445451219138</v>
      </c>
      <c r="AA58" s="70" t="str">
        <f t="shared" si="13"/>
        <v>-11.9284891917076+7.53054938300047j</v>
      </c>
      <c r="AB58" s="70">
        <f t="shared" si="23"/>
        <v>-11.9284891917076</v>
      </c>
      <c r="AC58" s="70">
        <f t="shared" si="24"/>
        <v>7.5305493830004702</v>
      </c>
      <c r="AD58" s="70"/>
    </row>
    <row r="59" spans="1:30">
      <c r="A59" s="21">
        <v>41</v>
      </c>
      <c r="B59" s="5">
        <f t="shared" si="14"/>
        <v>57.65625</v>
      </c>
      <c r="C59" s="24">
        <f t="shared" si="2"/>
        <v>179.47989044885171</v>
      </c>
      <c r="D59" s="24">
        <f t="shared" si="3"/>
        <v>-9.8630577009066087</v>
      </c>
      <c r="E59" s="11">
        <f t="shared" si="4"/>
        <v>181.28184688854873</v>
      </c>
      <c r="F59" s="11">
        <f t="shared" si="5"/>
        <v>286.27531967555893</v>
      </c>
      <c r="G59" s="6"/>
      <c r="H59" s="68">
        <f t="shared" si="6"/>
        <v>-1.8019564396970198</v>
      </c>
      <c r="I59" s="68">
        <f t="shared" si="7"/>
        <v>24.428527442100037</v>
      </c>
      <c r="K59" s="2">
        <f t="shared" si="8"/>
        <v>-11.168178662397199</v>
      </c>
      <c r="L59" s="2">
        <f t="shared" si="9"/>
        <v>7.0721711413863497</v>
      </c>
      <c r="M59" s="2">
        <f t="shared" si="15"/>
        <v>1.3051209614905901</v>
      </c>
      <c r="N59" s="2">
        <f t="shared" si="10"/>
        <v>9.6271505792383499E-2</v>
      </c>
      <c r="O59" s="28">
        <f t="shared" si="11"/>
        <v>-13.644870195912301</v>
      </c>
      <c r="P59" s="28">
        <f t="shared" si="12"/>
        <v>-2.0431822013699801</v>
      </c>
      <c r="Q59" s="2">
        <f t="shared" si="16"/>
        <v>-15.688052397282281</v>
      </c>
      <c r="R59" s="30">
        <f t="shared" si="17"/>
        <v>194.92671708446102</v>
      </c>
      <c r="S59" s="30">
        <f t="shared" si="18"/>
        <v>0.24122576167296028</v>
      </c>
      <c r="T59" s="30">
        <f t="shared" si="19"/>
        <v>195.167942846134</v>
      </c>
      <c r="V59" s="30">
        <f t="shared" si="20"/>
        <v>-1770.2205156494213</v>
      </c>
      <c r="W59" s="30">
        <f t="shared" si="21"/>
        <v>2582.6100205959096</v>
      </c>
      <c r="Y59" s="70">
        <v>41</v>
      </c>
      <c r="Z59" s="71">
        <f t="shared" si="22"/>
        <v>310.703847117659</v>
      </c>
      <c r="AA59" s="70" t="str">
        <f t="shared" si="13"/>
        <v>-12.1211848776791+7.00187317967872j</v>
      </c>
      <c r="AB59" s="70">
        <f t="shared" si="23"/>
        <v>-12.1211848776791</v>
      </c>
      <c r="AC59" s="70">
        <f t="shared" si="24"/>
        <v>7.0018731796787197</v>
      </c>
      <c r="AD59" s="70"/>
    </row>
    <row r="60" spans="1:30">
      <c r="A60" s="21">
        <v>42</v>
      </c>
      <c r="B60" s="5">
        <f t="shared" si="14"/>
        <v>59.0625</v>
      </c>
      <c r="C60" s="24">
        <f t="shared" si="2"/>
        <v>165.94961774160106</v>
      </c>
      <c r="D60" s="24">
        <f t="shared" si="3"/>
        <v>-10.10620727704408</v>
      </c>
      <c r="E60" s="11">
        <f t="shared" si="4"/>
        <v>174.20170014492075</v>
      </c>
      <c r="F60" s="11">
        <f t="shared" si="5"/>
        <v>290.63797813308196</v>
      </c>
      <c r="G60" s="6"/>
      <c r="H60" s="68">
        <f t="shared" si="6"/>
        <v>-8.2520824033196778</v>
      </c>
      <c r="I60" s="68">
        <f t="shared" si="7"/>
        <v>23.063025300441872</v>
      </c>
      <c r="K60" s="2">
        <f t="shared" si="8"/>
        <v>-11.3383747839205</v>
      </c>
      <c r="L60" s="2">
        <f t="shared" si="9"/>
        <v>6.7959603109227196</v>
      </c>
      <c r="M60" s="2">
        <f t="shared" si="15"/>
        <v>1.23216750687642</v>
      </c>
      <c r="N60" s="2">
        <f t="shared" si="10"/>
        <v>0.44087658357823201</v>
      </c>
      <c r="O60" s="28">
        <f t="shared" si="11"/>
        <v>-13.1119559248865</v>
      </c>
      <c r="P60" s="28">
        <f t="shared" si="12"/>
        <v>-9.3567788428537693</v>
      </c>
      <c r="Q60" s="2">
        <f t="shared" si="16"/>
        <v>-22.468734767740269</v>
      </c>
      <c r="R60" s="30">
        <f t="shared" si="17"/>
        <v>187.31365606980725</v>
      </c>
      <c r="S60" s="30">
        <f t="shared" si="18"/>
        <v>1.1046964395340915</v>
      </c>
      <c r="T60" s="30">
        <f t="shared" si="19"/>
        <v>188.41835250934133</v>
      </c>
      <c r="V60" s="30">
        <f t="shared" si="20"/>
        <v>-1677.121234442852</v>
      </c>
      <c r="W60" s="30">
        <f t="shared" si="21"/>
        <v>2704.167935471954</v>
      </c>
      <c r="Y60" s="70">
        <v>42</v>
      </c>
      <c r="Z60" s="71">
        <f t="shared" si="22"/>
        <v>313.70100343352385</v>
      </c>
      <c r="AA60" s="70" t="str">
        <f t="shared" si="13"/>
        <v>-12.2381100015517+6.47402990238611j</v>
      </c>
      <c r="AB60" s="70">
        <f t="shared" si="23"/>
        <v>-12.2381100015517</v>
      </c>
      <c r="AC60" s="70">
        <f t="shared" si="24"/>
        <v>6.4740299023861096</v>
      </c>
      <c r="AD60" s="70"/>
    </row>
    <row r="61" spans="1:30">
      <c r="A61" s="21">
        <v>43</v>
      </c>
      <c r="B61" s="5">
        <f t="shared" si="14"/>
        <v>60.46875</v>
      </c>
      <c r="C61" s="24">
        <f t="shared" si="2"/>
        <v>152.91225822406105</v>
      </c>
      <c r="D61" s="24">
        <f t="shared" si="3"/>
        <v>-10.43179494957714</v>
      </c>
      <c r="E61" s="11">
        <f t="shared" si="4"/>
        <v>167.01662081094648</v>
      </c>
      <c r="F61" s="11">
        <f t="shared" si="5"/>
        <v>294.82556714023161</v>
      </c>
      <c r="G61" s="6"/>
      <c r="H61" s="68">
        <f t="shared" si="6"/>
        <v>-14.104362586885417</v>
      </c>
      <c r="I61" s="68">
        <f t="shared" si="7"/>
        <v>20.026656136701082</v>
      </c>
      <c r="K61" s="2">
        <f t="shared" si="8"/>
        <v>-11.501741092443201</v>
      </c>
      <c r="L61" s="2">
        <f t="shared" si="9"/>
        <v>6.5156558480850899</v>
      </c>
      <c r="M61" s="2">
        <f t="shared" si="15"/>
        <v>1.0699461428660599</v>
      </c>
      <c r="N61" s="2">
        <f t="shared" si="10"/>
        <v>0.75354109265234104</v>
      </c>
      <c r="O61" s="28">
        <f t="shared" si="11"/>
        <v>-12.571143501899201</v>
      </c>
      <c r="P61" s="28">
        <f t="shared" si="12"/>
        <v>-15.9924968019972</v>
      </c>
      <c r="Q61" s="2">
        <f t="shared" si="16"/>
        <v>-28.563640303896399</v>
      </c>
      <c r="R61" s="30">
        <f t="shared" si="17"/>
        <v>179.58776431284568</v>
      </c>
      <c r="S61" s="30">
        <f t="shared" si="18"/>
        <v>1.8881342151117835</v>
      </c>
      <c r="T61" s="30">
        <f t="shared" si="19"/>
        <v>181.47589852795744</v>
      </c>
      <c r="V61" s="30">
        <f t="shared" si="20"/>
        <v>-1595.1493230701956</v>
      </c>
      <c r="W61" s="30">
        <f t="shared" si="21"/>
        <v>2866.6458919559277</v>
      </c>
      <c r="Y61" s="70">
        <v>43</v>
      </c>
      <c r="Z61" s="71">
        <f t="shared" si="22"/>
        <v>314.8522232769327</v>
      </c>
      <c r="AA61" s="70" t="str">
        <f t="shared" si="13"/>
        <v>-12.2830214137735+5.96541616459409j</v>
      </c>
      <c r="AB61" s="70">
        <f t="shared" si="23"/>
        <v>-12.283021413773501</v>
      </c>
      <c r="AC61" s="70">
        <f t="shared" si="24"/>
        <v>5.9654161645940897</v>
      </c>
      <c r="AD61" s="70"/>
    </row>
    <row r="62" spans="1:30">
      <c r="A62" s="21">
        <v>44</v>
      </c>
      <c r="B62" s="5">
        <f t="shared" si="14"/>
        <v>61.875</v>
      </c>
      <c r="C62" s="24">
        <f t="shared" si="2"/>
        <v>140.79612514398741</v>
      </c>
      <c r="D62" s="24">
        <f t="shared" si="3"/>
        <v>-10.827969720716991</v>
      </c>
      <c r="E62" s="11">
        <f t="shared" si="4"/>
        <v>159.73093690974937</v>
      </c>
      <c r="F62" s="11">
        <f t="shared" si="5"/>
        <v>298.83556424997403</v>
      </c>
      <c r="G62" s="6"/>
      <c r="H62" s="68">
        <f t="shared" si="6"/>
        <v>-18.934811765761957</v>
      </c>
      <c r="I62" s="68">
        <f t="shared" si="7"/>
        <v>15.539398424493873</v>
      </c>
      <c r="K62" s="2">
        <f t="shared" si="8"/>
        <v>-11.6581791822095</v>
      </c>
      <c r="L62" s="2">
        <f t="shared" si="9"/>
        <v>6.2314265978006604</v>
      </c>
      <c r="M62" s="2">
        <f t="shared" si="15"/>
        <v>0.83020946149250796</v>
      </c>
      <c r="N62" s="2">
        <f t="shared" si="10"/>
        <v>1.01161315580511</v>
      </c>
      <c r="O62" s="28">
        <f t="shared" si="11"/>
        <v>-12.0227586921316</v>
      </c>
      <c r="P62" s="28">
        <f t="shared" si="12"/>
        <v>-21.469592457296301</v>
      </c>
      <c r="Q62" s="2">
        <f t="shared" si="16"/>
        <v>-33.492351149427904</v>
      </c>
      <c r="R62" s="30">
        <f t="shared" si="17"/>
        <v>171.75369560188096</v>
      </c>
      <c r="S62" s="30">
        <f t="shared" si="18"/>
        <v>2.534780691534344</v>
      </c>
      <c r="T62" s="30">
        <f t="shared" si="19"/>
        <v>174.28847629341533</v>
      </c>
      <c r="V62" s="30">
        <f t="shared" si="20"/>
        <v>-1524.5361798533759</v>
      </c>
      <c r="W62" s="30">
        <f t="shared" si="21"/>
        <v>3067.5223055535184</v>
      </c>
      <c r="Y62" s="70">
        <v>44</v>
      </c>
      <c r="Z62" s="71">
        <f t="shared" si="22"/>
        <v>314.37496267446789</v>
      </c>
      <c r="AA62" s="70" t="str">
        <f t="shared" si="13"/>
        <v>-12.2644025133287+5.49274133153827j</v>
      </c>
      <c r="AB62" s="70">
        <f t="shared" si="23"/>
        <v>-12.264402513328699</v>
      </c>
      <c r="AC62" s="70">
        <f t="shared" si="24"/>
        <v>5.4927413315382703</v>
      </c>
      <c r="AD62" s="70"/>
    </row>
    <row r="63" spans="1:30">
      <c r="A63" s="21">
        <v>45</v>
      </c>
      <c r="B63" s="5">
        <f t="shared" si="14"/>
        <v>63.28125</v>
      </c>
      <c r="C63" s="24">
        <f t="shared" si="2"/>
        <v>129.95556287140121</v>
      </c>
      <c r="D63" s="24">
        <f t="shared" si="3"/>
        <v>-11.277268946463169</v>
      </c>
      <c r="E63" s="11">
        <f t="shared" si="4"/>
        <v>152.34903706488234</v>
      </c>
      <c r="F63" s="11">
        <f t="shared" si="5"/>
        <v>302.66555398999373</v>
      </c>
      <c r="G63" s="6"/>
      <c r="H63" s="68">
        <f t="shared" si="6"/>
        <v>-22.393474193481136</v>
      </c>
      <c r="I63" s="68">
        <f t="shared" si="7"/>
        <v>9.9263444200720006</v>
      </c>
      <c r="K63" s="2">
        <f t="shared" si="8"/>
        <v>-11.807594820763899</v>
      </c>
      <c r="L63" s="2">
        <f t="shared" si="9"/>
        <v>5.9434437691417603</v>
      </c>
      <c r="M63" s="2">
        <f t="shared" si="15"/>
        <v>0.53032587430073097</v>
      </c>
      <c r="N63" s="2">
        <f t="shared" si="10"/>
        <v>1.1963960021651701</v>
      </c>
      <c r="O63" s="28">
        <f t="shared" si="11"/>
        <v>-11.4671318220879</v>
      </c>
      <c r="P63" s="28">
        <f t="shared" si="12"/>
        <v>-25.391261903451699</v>
      </c>
      <c r="Q63" s="2">
        <f t="shared" si="16"/>
        <v>-36.858393725539599</v>
      </c>
      <c r="R63" s="30">
        <f t="shared" si="17"/>
        <v>163.81616888697025</v>
      </c>
      <c r="S63" s="30">
        <f t="shared" si="18"/>
        <v>2.997787709970563</v>
      </c>
      <c r="T63" s="30">
        <f t="shared" si="19"/>
        <v>166.81395659694081</v>
      </c>
      <c r="V63" s="30">
        <f t="shared" si="20"/>
        <v>-1465.5438335897948</v>
      </c>
      <c r="W63" s="30">
        <f t="shared" si="21"/>
        <v>3301.2987974950529</v>
      </c>
      <c r="Y63" s="70">
        <v>45</v>
      </c>
      <c r="Z63" s="71">
        <f t="shared" si="22"/>
        <v>312.59189841006571</v>
      </c>
      <c r="AA63" s="70" t="str">
        <f t="shared" si="13"/>
        <v>-12.1948415735524+5.06982909307394j</v>
      </c>
      <c r="AB63" s="70">
        <f t="shared" si="23"/>
        <v>-12.194841573552401</v>
      </c>
      <c r="AC63" s="70">
        <f t="shared" si="24"/>
        <v>5.06982909307394</v>
      </c>
      <c r="AD63" s="70"/>
    </row>
    <row r="64" spans="1:30">
      <c r="A64" s="21">
        <v>46</v>
      </c>
      <c r="B64" s="5">
        <f t="shared" si="14"/>
        <v>64.6875</v>
      </c>
      <c r="C64" s="24">
        <f t="shared" si="2"/>
        <v>120.64559070717694</v>
      </c>
      <c r="D64" s="24">
        <f t="shared" si="3"/>
        <v>-11.757876697759029</v>
      </c>
      <c r="E64" s="11">
        <f t="shared" si="4"/>
        <v>144.87536785678486</v>
      </c>
      <c r="F64" s="11">
        <f t="shared" si="5"/>
        <v>306.31322931768386</v>
      </c>
      <c r="G64" s="6"/>
      <c r="H64" s="68">
        <f t="shared" si="6"/>
        <v>-24.229777149607923</v>
      </c>
      <c r="I64" s="68">
        <f t="shared" si="7"/>
        <v>3.5941479213212668</v>
      </c>
      <c r="K64" s="2">
        <f t="shared" si="8"/>
        <v>-11.949898005712701</v>
      </c>
      <c r="L64" s="2">
        <f t="shared" si="9"/>
        <v>5.6518808321960403</v>
      </c>
      <c r="M64" s="2">
        <f t="shared" si="15"/>
        <v>0.192021307953672</v>
      </c>
      <c r="N64" s="2">
        <f t="shared" si="10"/>
        <v>1.29450250839518</v>
      </c>
      <c r="O64" s="28">
        <f t="shared" si="11"/>
        <v>-10.9045975806182</v>
      </c>
      <c r="P64" s="28">
        <f t="shared" si="12"/>
        <v>-27.4733885484845</v>
      </c>
      <c r="Q64" s="2">
        <f t="shared" si="16"/>
        <v>-38.377986129102702</v>
      </c>
      <c r="R64" s="30">
        <f t="shared" si="17"/>
        <v>155.77996543740306</v>
      </c>
      <c r="S64" s="30">
        <f t="shared" si="18"/>
        <v>3.2436113988765776</v>
      </c>
      <c r="T64" s="30">
        <f t="shared" si="19"/>
        <v>159.02357683627963</v>
      </c>
      <c r="V64" s="30">
        <f t="shared" si="20"/>
        <v>-1418.535979663289</v>
      </c>
      <c r="W64" s="30">
        <f t="shared" si="21"/>
        <v>3559.3336331173109</v>
      </c>
      <c r="Y64" s="70">
        <v>46</v>
      </c>
      <c r="Z64" s="71">
        <f t="shared" si="22"/>
        <v>309.90737723900514</v>
      </c>
      <c r="AA64" s="70" t="str">
        <f t="shared" si="13"/>
        <v>-12.0901129783827+4.7066282674148j</v>
      </c>
      <c r="AB64" s="70">
        <f t="shared" si="23"/>
        <v>-12.090112978382701</v>
      </c>
      <c r="AC64" s="70">
        <f t="shared" si="24"/>
        <v>4.7066282674147999</v>
      </c>
      <c r="AD64" s="70"/>
    </row>
    <row r="65" spans="1:30">
      <c r="A65" s="21">
        <v>47</v>
      </c>
      <c r="B65" s="5">
        <f t="shared" si="14"/>
        <v>66.09375</v>
      </c>
      <c r="C65" s="24">
        <f t="shared" si="2"/>
        <v>113.0037467451117</v>
      </c>
      <c r="D65" s="24">
        <f t="shared" si="3"/>
        <v>-12.245197811782074</v>
      </c>
      <c r="E65" s="11">
        <f t="shared" si="4"/>
        <v>137.31443114432932</v>
      </c>
      <c r="F65" s="11">
        <f t="shared" si="5"/>
        <v>309.77639300982241</v>
      </c>
      <c r="G65" s="6"/>
      <c r="H65" s="68">
        <f t="shared" si="6"/>
        <v>-24.310684399217621</v>
      </c>
      <c r="I65" s="68">
        <f t="shared" si="7"/>
        <v>-2.9984369330764724</v>
      </c>
      <c r="K65" s="2">
        <f t="shared" si="8"/>
        <v>-12.0850030189383</v>
      </c>
      <c r="L65" s="2">
        <f t="shared" si="9"/>
        <v>5.3569134135743903</v>
      </c>
      <c r="M65" s="2">
        <f t="shared" si="15"/>
        <v>-0.160194792843774</v>
      </c>
      <c r="N65" s="2">
        <f t="shared" si="10"/>
        <v>1.2988250672416899</v>
      </c>
      <c r="O65" s="28">
        <f t="shared" si="11"/>
        <v>-10.3354948173151</v>
      </c>
      <c r="P65" s="28">
        <f t="shared" si="12"/>
        <v>-27.565126755203799</v>
      </c>
      <c r="Q65" s="2">
        <f t="shared" si="16"/>
        <v>-37.900621572518901</v>
      </c>
      <c r="R65" s="30">
        <f t="shared" si="17"/>
        <v>147.64992596164441</v>
      </c>
      <c r="S65" s="30">
        <f t="shared" si="18"/>
        <v>3.2544423559861784</v>
      </c>
      <c r="T65" s="30">
        <f t="shared" si="19"/>
        <v>150.9043683176306</v>
      </c>
      <c r="V65" s="30">
        <f t="shared" si="20"/>
        <v>-1383.7532323664175</v>
      </c>
      <c r="W65" s="30">
        <f t="shared" si="21"/>
        <v>3829.9896631972947</v>
      </c>
      <c r="Y65" s="70">
        <v>47</v>
      </c>
      <c r="Z65" s="71">
        <f t="shared" si="22"/>
        <v>306.77795607674597</v>
      </c>
      <c r="AA65" s="70" t="str">
        <f t="shared" si="13"/>
        <v>-11.9680279356008+4.40850449350643j</v>
      </c>
      <c r="AB65" s="70">
        <f t="shared" si="23"/>
        <v>-11.9680279356008</v>
      </c>
      <c r="AC65" s="70">
        <f t="shared" si="24"/>
        <v>4.4085044935064301</v>
      </c>
      <c r="AD65" s="70"/>
    </row>
    <row r="66" spans="1:30">
      <c r="A66" s="21">
        <v>48</v>
      </c>
      <c r="B66" s="5">
        <f t="shared" si="14"/>
        <v>67.5</v>
      </c>
      <c r="C66" s="24">
        <f t="shared" si="2"/>
        <v>107.04044696853261</v>
      </c>
      <c r="D66" s="24">
        <f t="shared" si="3"/>
        <v>-12.713633600602035</v>
      </c>
      <c r="E66" s="11">
        <f t="shared" si="4"/>
        <v>129.67078135306977</v>
      </c>
      <c r="F66" s="11">
        <f t="shared" si="5"/>
        <v>313.05295898609722</v>
      </c>
      <c r="G66" s="6"/>
      <c r="H66" s="68">
        <f t="shared" si="6"/>
        <v>-22.630334384537168</v>
      </c>
      <c r="I66" s="68">
        <f t="shared" si="7"/>
        <v>-9.3737914231134312</v>
      </c>
      <c r="K66" s="2">
        <f t="shared" si="8"/>
        <v>-12.2128284782326</v>
      </c>
      <c r="L66" s="2">
        <f t="shared" si="9"/>
        <v>5.0587191906203399</v>
      </c>
      <c r="M66" s="2">
        <f t="shared" si="15"/>
        <v>-0.50080512236943597</v>
      </c>
      <c r="N66" s="2">
        <f t="shared" si="10"/>
        <v>1.2090505185302201</v>
      </c>
      <c r="O66" s="28">
        <f t="shared" si="11"/>
        <v>-9.7601663384031205</v>
      </c>
      <c r="P66" s="28">
        <f t="shared" si="12"/>
        <v>-25.6598302860817</v>
      </c>
      <c r="Q66" s="2">
        <f t="shared" si="16"/>
        <v>-35.419996624484824</v>
      </c>
      <c r="R66" s="30">
        <f t="shared" si="17"/>
        <v>139.43094769147288</v>
      </c>
      <c r="S66" s="30">
        <f t="shared" si="18"/>
        <v>3.0294959015445322</v>
      </c>
      <c r="T66" s="30">
        <f t="shared" si="19"/>
        <v>142.46044359301743</v>
      </c>
      <c r="V66" s="30">
        <f t="shared" si="20"/>
        <v>-1360.8730232025964</v>
      </c>
      <c r="W66" s="30">
        <f t="shared" si="21"/>
        <v>4099.2155677354667</v>
      </c>
      <c r="Y66" s="70">
        <v>48</v>
      </c>
      <c r="Z66" s="71">
        <f t="shared" si="22"/>
        <v>303.67916756298382</v>
      </c>
      <c r="AA66" s="70" t="str">
        <f t="shared" si="13"/>
        <v>-11.8471379343324+4.17586411990473j</v>
      </c>
      <c r="AB66" s="70">
        <f t="shared" si="23"/>
        <v>-11.8471379343324</v>
      </c>
      <c r="AC66" s="70">
        <f t="shared" si="24"/>
        <v>4.1758641199047304</v>
      </c>
      <c r="AD66" s="70"/>
    </row>
    <row r="67" spans="1:30">
      <c r="A67" s="21">
        <v>49</v>
      </c>
      <c r="B67" s="5">
        <f t="shared" si="14"/>
        <v>68.90625</v>
      </c>
      <c r="C67" s="24">
        <f t="shared" si="2"/>
        <v>102.6385578495146</v>
      </c>
      <c r="D67" s="24">
        <f t="shared" si="3"/>
        <v>-13.138430574609867</v>
      </c>
      <c r="E67" s="11">
        <f t="shared" si="4"/>
        <v>121.94902273182596</v>
      </c>
      <c r="F67" s="11">
        <f t="shared" si="5"/>
        <v>316.14095356568293</v>
      </c>
      <c r="G67" s="6"/>
      <c r="H67" s="68">
        <f t="shared" si="6"/>
        <v>-19.310464882311361</v>
      </c>
      <c r="I67" s="68">
        <f t="shared" si="7"/>
        <v>-15.070034705634216</v>
      </c>
      <c r="K67" s="2">
        <f t="shared" si="8"/>
        <v>-12.333297386318799</v>
      </c>
      <c r="L67" s="2">
        <f t="shared" si="9"/>
        <v>4.7574777843835303</v>
      </c>
      <c r="M67" s="2">
        <f t="shared" si="15"/>
        <v>-0.80513318829106795</v>
      </c>
      <c r="N67" s="2">
        <f t="shared" si="10"/>
        <v>1.0316828369522799</v>
      </c>
      <c r="O67" s="28">
        <f t="shared" si="11"/>
        <v>-9.1789587002449693</v>
      </c>
      <c r="P67" s="28">
        <f t="shared" si="12"/>
        <v>-21.895533808992901</v>
      </c>
      <c r="Q67" s="2">
        <f t="shared" si="16"/>
        <v>-31.074492509237871</v>
      </c>
      <c r="R67" s="30">
        <f t="shared" si="17"/>
        <v>131.12798143207092</v>
      </c>
      <c r="S67" s="30">
        <f t="shared" si="18"/>
        <v>2.5850689266815401</v>
      </c>
      <c r="T67" s="30">
        <f t="shared" si="19"/>
        <v>133.71305035875247</v>
      </c>
      <c r="V67" s="30">
        <f t="shared" si="20"/>
        <v>-1348.5095665839262</v>
      </c>
      <c r="W67" s="30">
        <f t="shared" si="21"/>
        <v>4351.5925749506232</v>
      </c>
      <c r="Y67" s="70">
        <v>49</v>
      </c>
      <c r="Z67" s="71">
        <f t="shared" si="22"/>
        <v>301.07091886004872</v>
      </c>
      <c r="AA67" s="70" t="str">
        <f t="shared" si="13"/>
        <v>-11.7453848822588+4.00413753100783j</v>
      </c>
      <c r="AB67" s="70">
        <f t="shared" si="23"/>
        <v>-11.745384882258801</v>
      </c>
      <c r="AC67" s="70">
        <f t="shared" si="24"/>
        <v>4.0041375310078298</v>
      </c>
      <c r="AD67" s="70"/>
    </row>
    <row r="68" spans="1:30">
      <c r="A68" s="21">
        <v>50</v>
      </c>
      <c r="B68" s="5">
        <f t="shared" si="14"/>
        <v>70.3125</v>
      </c>
      <c r="C68" s="24">
        <f t="shared" si="2"/>
        <v>99.562213217883169</v>
      </c>
      <c r="D68" s="24">
        <f t="shared" si="3"/>
        <v>-13.497468248166671</v>
      </c>
      <c r="E68" s="11">
        <f t="shared" si="4"/>
        <v>114.1538065792561</v>
      </c>
      <c r="F68" s="11">
        <f t="shared" si="5"/>
        <v>319.03851665611239</v>
      </c>
      <c r="G68" s="6"/>
      <c r="H68" s="68">
        <f t="shared" si="6"/>
        <v>-14.591593361372929</v>
      </c>
      <c r="I68" s="68">
        <f t="shared" si="7"/>
        <v>-19.674486096880337</v>
      </c>
      <c r="K68" s="2">
        <f t="shared" si="8"/>
        <v>-12.446337177231101</v>
      </c>
      <c r="L68" s="2">
        <f t="shared" si="9"/>
        <v>4.4533706514229499</v>
      </c>
      <c r="M68" s="2">
        <f t="shared" si="15"/>
        <v>-1.0511310709355699</v>
      </c>
      <c r="N68" s="2">
        <f t="shared" si="10"/>
        <v>0.77957193296287997</v>
      </c>
      <c r="O68" s="28">
        <f t="shared" si="11"/>
        <v>-8.5922220005891496</v>
      </c>
      <c r="P68" s="28">
        <f t="shared" si="12"/>
        <v>-16.5449525797628</v>
      </c>
      <c r="Q68" s="2">
        <f t="shared" si="16"/>
        <v>-25.13717458035195</v>
      </c>
      <c r="R68" s="30">
        <f t="shared" si="17"/>
        <v>122.74602857984524</v>
      </c>
      <c r="S68" s="30">
        <f t="shared" si="18"/>
        <v>1.9533592183898705</v>
      </c>
      <c r="T68" s="30">
        <f t="shared" si="19"/>
        <v>124.69938779823512</v>
      </c>
      <c r="V68" s="30">
        <f t="shared" si="20"/>
        <v>-1343.8378116255781</v>
      </c>
      <c r="W68" s="30">
        <f t="shared" si="21"/>
        <v>4571.7679998997091</v>
      </c>
      <c r="Y68" s="70">
        <v>50</v>
      </c>
      <c r="Z68" s="71">
        <f t="shared" si="22"/>
        <v>299.36403055923205</v>
      </c>
      <c r="AA68" s="70" t="str">
        <f t="shared" si="13"/>
        <v>-11.6787957207415+3.884123110931j</v>
      </c>
      <c r="AB68" s="70">
        <f t="shared" si="23"/>
        <v>-11.678795720741499</v>
      </c>
      <c r="AC68" s="70">
        <f t="shared" si="24"/>
        <v>3.8841231109310002</v>
      </c>
      <c r="AD68" s="70"/>
    </row>
    <row r="69" spans="1:30">
      <c r="A69" s="21">
        <v>51</v>
      </c>
      <c r="B69" s="5">
        <f t="shared" si="14"/>
        <v>71.71875</v>
      </c>
      <c r="C69" s="24">
        <f t="shared" si="2"/>
        <v>97.474236437378451</v>
      </c>
      <c r="D69" s="24">
        <f t="shared" si="3"/>
        <v>-13.772856508098601</v>
      </c>
      <c r="E69" s="11">
        <f t="shared" si="4"/>
        <v>106.28982844208872</v>
      </c>
      <c r="F69" s="11">
        <f t="shared" si="5"/>
        <v>321.74390287372665</v>
      </c>
      <c r="G69" s="6"/>
      <c r="H69" s="68">
        <f t="shared" si="6"/>
        <v>-8.8155920047102736</v>
      </c>
      <c r="I69" s="68">
        <f t="shared" si="7"/>
        <v>-22.853562908362637</v>
      </c>
      <c r="K69" s="2">
        <f t="shared" si="8"/>
        <v>-12.5518797600264</v>
      </c>
      <c r="L69" s="2">
        <f t="shared" si="9"/>
        <v>4.1465809745042401</v>
      </c>
      <c r="M69" s="2">
        <f t="shared" si="15"/>
        <v>-1.2209767480722</v>
      </c>
      <c r="N69" s="2">
        <f t="shared" si="10"/>
        <v>0.470982704158738</v>
      </c>
      <c r="O69" s="28">
        <f t="shared" si="11"/>
        <v>-8.0003096676841192</v>
      </c>
      <c r="P69" s="28">
        <f t="shared" si="12"/>
        <v>-9.9957248031989199</v>
      </c>
      <c r="Q69" s="2">
        <f t="shared" si="16"/>
        <v>-17.996034470883039</v>
      </c>
      <c r="R69" s="30">
        <f t="shared" si="17"/>
        <v>114.29013810977284</v>
      </c>
      <c r="S69" s="30">
        <f t="shared" si="18"/>
        <v>1.1801327984886463</v>
      </c>
      <c r="T69" s="30">
        <f t="shared" si="19"/>
        <v>115.47027090826148</v>
      </c>
      <c r="V69" s="30">
        <f t="shared" si="20"/>
        <v>-1342.4986716884896</v>
      </c>
      <c r="W69" s="30">
        <f t="shared" si="21"/>
        <v>4746.0914492711327</v>
      </c>
      <c r="Y69" s="70">
        <v>51</v>
      </c>
      <c r="Z69" s="71">
        <f t="shared" si="22"/>
        <v>298.89033996536403</v>
      </c>
      <c r="AA69" s="70" t="str">
        <f t="shared" si="13"/>
        <v>-11.6603160935455+3.80266691780181j</v>
      </c>
      <c r="AB69" s="70">
        <f t="shared" si="23"/>
        <v>-11.6603160935455</v>
      </c>
      <c r="AC69" s="70">
        <f t="shared" si="24"/>
        <v>3.80266691780181</v>
      </c>
      <c r="AD69" s="70"/>
    </row>
    <row r="70" spans="1:30">
      <c r="A70" s="21">
        <v>52</v>
      </c>
      <c r="B70" s="5">
        <f t="shared" si="14"/>
        <v>73.125</v>
      </c>
      <c r="C70" s="24">
        <f t="shared" si="2"/>
        <v>95.960905488158403</v>
      </c>
      <c r="D70" s="24">
        <f t="shared" si="3"/>
        <v>-13.952226822233101</v>
      </c>
      <c r="E70" s="11">
        <f t="shared" si="4"/>
        <v>98.361825286700437</v>
      </c>
      <c r="F70" s="11">
        <f t="shared" si="5"/>
        <v>324.25548259502926</v>
      </c>
      <c r="G70" s="6"/>
      <c r="H70" s="68">
        <f t="shared" si="6"/>
        <v>-2.4009197985420325</v>
      </c>
      <c r="I70" s="68">
        <f t="shared" si="7"/>
        <v>-24.376947801580268</v>
      </c>
      <c r="K70" s="2">
        <f t="shared" si="8"/>
        <v>-12.6498615597992</v>
      </c>
      <c r="L70" s="2">
        <f t="shared" si="9"/>
        <v>3.8372935522570999</v>
      </c>
      <c r="M70" s="2">
        <f t="shared" si="15"/>
        <v>-1.3023652624338999</v>
      </c>
      <c r="N70" s="2">
        <f t="shared" si="10"/>
        <v>0.128271782380739</v>
      </c>
      <c r="O70" s="28">
        <f t="shared" si="11"/>
        <v>-7.4035782473860401</v>
      </c>
      <c r="P70" s="28">
        <f t="shared" si="12"/>
        <v>-2.72232807143922</v>
      </c>
      <c r="Q70" s="2">
        <f t="shared" si="16"/>
        <v>-10.12590631882526</v>
      </c>
      <c r="R70" s="30">
        <f t="shared" si="17"/>
        <v>105.76540353408647</v>
      </c>
      <c r="S70" s="30">
        <f t="shared" si="18"/>
        <v>0.32140827289718743</v>
      </c>
      <c r="T70" s="30">
        <f t="shared" si="19"/>
        <v>106.08681180698366</v>
      </c>
      <c r="V70" s="30">
        <f t="shared" si="20"/>
        <v>-1338.8683194376592</v>
      </c>
      <c r="W70" s="30">
        <f t="shared" si="21"/>
        <v>4864.1987464798895</v>
      </c>
      <c r="Y70" s="70">
        <v>52</v>
      </c>
      <c r="Z70" s="71">
        <f t="shared" si="22"/>
        <v>299.87853479344898</v>
      </c>
      <c r="AA70" s="70" t="str">
        <f t="shared" si="13"/>
        <v>-11.6988675705147+3.74362881966824j</v>
      </c>
      <c r="AB70" s="70">
        <f t="shared" si="23"/>
        <v>-11.6988675705147</v>
      </c>
      <c r="AC70" s="70">
        <f t="shared" si="24"/>
        <v>3.7436288196682401</v>
      </c>
      <c r="AD70" s="70"/>
    </row>
    <row r="71" spans="1:30">
      <c r="A71" s="21">
        <v>53</v>
      </c>
      <c r="B71" s="5">
        <f t="shared" si="14"/>
        <v>74.53125</v>
      </c>
      <c r="C71" s="24">
        <f t="shared" si="2"/>
        <v>94.562266574996983</v>
      </c>
      <c r="D71" s="24">
        <f t="shared" si="3"/>
        <v>-14.02962374561948</v>
      </c>
      <c r="E71" s="11">
        <f t="shared" si="4"/>
        <v>90.374572645745062</v>
      </c>
      <c r="F71" s="11">
        <f t="shared" si="5"/>
        <v>326.57174293831002</v>
      </c>
      <c r="G71" s="6"/>
      <c r="H71" s="68">
        <f t="shared" si="6"/>
        <v>4.187693929251914</v>
      </c>
      <c r="I71" s="68">
        <f t="shared" si="7"/>
        <v>-24.134274788253052</v>
      </c>
      <c r="K71" s="2">
        <f t="shared" si="8"/>
        <v>-12.7402235559773</v>
      </c>
      <c r="L71" s="2">
        <f t="shared" si="9"/>
        <v>3.5256946878597599</v>
      </c>
      <c r="M71" s="2">
        <f t="shared" si="15"/>
        <v>-1.2894001896421801</v>
      </c>
      <c r="N71" s="2">
        <f t="shared" si="10"/>
        <v>-0.223732156607787</v>
      </c>
      <c r="O71" s="28">
        <f t="shared" si="11"/>
        <v>-6.80238718838942</v>
      </c>
      <c r="P71" s="28">
        <f t="shared" si="12"/>
        <v>4.7482955262066397</v>
      </c>
      <c r="Q71" s="2">
        <f t="shared" si="16"/>
        <v>-2.0540916621827803</v>
      </c>
      <c r="R71" s="30">
        <f t="shared" si="17"/>
        <v>97.176959834134479</v>
      </c>
      <c r="S71" s="30">
        <f t="shared" si="18"/>
        <v>-0.56060159695472578</v>
      </c>
      <c r="T71" s="30">
        <f t="shared" si="19"/>
        <v>96.616358237179767</v>
      </c>
      <c r="V71" s="30">
        <f t="shared" si="20"/>
        <v>-1326.6730205801769</v>
      </c>
      <c r="W71" s="30">
        <f t="shared" si="21"/>
        <v>4920.2734740282349</v>
      </c>
      <c r="Y71" s="70">
        <v>53</v>
      </c>
      <c r="Z71" s="71">
        <f t="shared" si="22"/>
        <v>302.43746815005699</v>
      </c>
      <c r="AA71" s="70" t="str">
        <f t="shared" si="13"/>
        <v>-11.7986967312825+3.68906508960562j</v>
      </c>
      <c r="AB71" s="70">
        <f t="shared" si="23"/>
        <v>-11.798696731282501</v>
      </c>
      <c r="AC71" s="70">
        <f t="shared" si="24"/>
        <v>3.6890650896056201</v>
      </c>
      <c r="AD71" s="70"/>
    </row>
    <row r="72" spans="1:30">
      <c r="A72" s="21">
        <v>54</v>
      </c>
      <c r="B72" s="5">
        <f t="shared" si="14"/>
        <v>75.9375</v>
      </c>
      <c r="C72" s="24">
        <f t="shared" si="2"/>
        <v>92.805799899872568</v>
      </c>
      <c r="D72" s="24">
        <f t="shared" si="3"/>
        <v>-14.005932139457359</v>
      </c>
      <c r="E72" s="11">
        <f t="shared" si="4"/>
        <v>82.332881741550821</v>
      </c>
      <c r="F72" s="11">
        <f t="shared" si="5"/>
        <v>328.69128867494879</v>
      </c>
      <c r="G72" s="6"/>
      <c r="H72" s="68">
        <f t="shared" si="6"/>
        <v>10.472918158321747</v>
      </c>
      <c r="I72" s="68">
        <f t="shared" si="7"/>
        <v>-22.143125010916926</v>
      </c>
      <c r="K72" s="2">
        <f t="shared" si="8"/>
        <v>-12.8229113178728</v>
      </c>
      <c r="L72" s="2">
        <f t="shared" si="9"/>
        <v>3.2119720768166502</v>
      </c>
      <c r="M72" s="2">
        <f t="shared" si="15"/>
        <v>-1.1830208215845599</v>
      </c>
      <c r="N72" s="2">
        <f t="shared" si="10"/>
        <v>-0.55952717775550198</v>
      </c>
      <c r="O72" s="28">
        <f t="shared" si="11"/>
        <v>-6.1970986257081204</v>
      </c>
      <c r="P72" s="28">
        <f t="shared" si="12"/>
        <v>11.8749152344022</v>
      </c>
      <c r="Q72" s="2">
        <f t="shared" si="16"/>
        <v>5.67781660869408</v>
      </c>
      <c r="R72" s="30">
        <f t="shared" si="17"/>
        <v>88.529980367258943</v>
      </c>
      <c r="S72" s="30">
        <f t="shared" si="18"/>
        <v>-1.4019970760804537</v>
      </c>
      <c r="T72" s="30">
        <f t="shared" si="19"/>
        <v>87.127983291178481</v>
      </c>
      <c r="V72" s="30">
        <f t="shared" si="20"/>
        <v>-1299.8317355456738</v>
      </c>
      <c r="W72" s="30">
        <f t="shared" si="21"/>
        <v>4913.7629902705448</v>
      </c>
      <c r="Y72" s="70">
        <v>54</v>
      </c>
      <c r="Z72" s="71">
        <f t="shared" si="22"/>
        <v>306.54816366403185</v>
      </c>
      <c r="AA72" s="70" t="str">
        <f t="shared" si="13"/>
        <v>-11.9590632692671+3.62054177552962j</v>
      </c>
      <c r="AB72" s="70">
        <f t="shared" si="23"/>
        <v>-11.9590632692671</v>
      </c>
      <c r="AC72" s="70">
        <f t="shared" si="24"/>
        <v>3.6205417755296199</v>
      </c>
      <c r="AD72" s="70"/>
    </row>
    <row r="73" spans="1:30">
      <c r="A73" s="21">
        <v>55</v>
      </c>
      <c r="B73" s="5">
        <f t="shared" si="14"/>
        <v>77.34375</v>
      </c>
      <c r="C73" s="24">
        <f t="shared" si="2"/>
        <v>90.240998378818148</v>
      </c>
      <c r="D73" s="24">
        <f t="shared" si="3"/>
        <v>-13.88880915418954</v>
      </c>
      <c r="E73" s="11">
        <f t="shared" si="4"/>
        <v>74.241596588020144</v>
      </c>
      <c r="F73" s="11">
        <f t="shared" si="5"/>
        <v>330.61284306984868</v>
      </c>
      <c r="G73" s="6"/>
      <c r="H73" s="68">
        <f t="shared" si="6"/>
        <v>15.999401790798</v>
      </c>
      <c r="I73" s="68">
        <f t="shared" si="7"/>
        <v>-18.547753026623198</v>
      </c>
      <c r="K73" s="2">
        <f t="shared" si="8"/>
        <v>-12.89787503747</v>
      </c>
      <c r="L73" s="2">
        <f t="shared" si="9"/>
        <v>2.8963146938978399</v>
      </c>
      <c r="M73" s="2">
        <f t="shared" si="15"/>
        <v>-0.99093411671954001</v>
      </c>
      <c r="N73" s="2">
        <f t="shared" si="10"/>
        <v>-0.85478564755786401</v>
      </c>
      <c r="O73" s="28">
        <f t="shared" si="11"/>
        <v>-5.5880771625391397</v>
      </c>
      <c r="P73" s="28">
        <f t="shared" si="12"/>
        <v>18.141222646326501</v>
      </c>
      <c r="Q73" s="2">
        <f t="shared" si="16"/>
        <v>12.553145483787361</v>
      </c>
      <c r="R73" s="30">
        <f t="shared" si="17"/>
        <v>79.82967375055928</v>
      </c>
      <c r="S73" s="30">
        <f t="shared" si="18"/>
        <v>-2.1418208555285005</v>
      </c>
      <c r="T73" s="30">
        <f t="shared" si="19"/>
        <v>77.687852895030787</v>
      </c>
      <c r="V73" s="30">
        <f t="shared" si="20"/>
        <v>-1253.3400043669328</v>
      </c>
      <c r="W73" s="30">
        <f t="shared" si="21"/>
        <v>4849.4248833469537</v>
      </c>
      <c r="Y73" s="70">
        <v>55</v>
      </c>
      <c r="Z73" s="71">
        <f t="shared" si="22"/>
        <v>312.0650900432255</v>
      </c>
      <c r="AA73" s="70" t="str">
        <f t="shared" si="13"/>
        <v>-12.1742897147041+3.5204836858096j</v>
      </c>
      <c r="AB73" s="70">
        <f t="shared" si="23"/>
        <v>-12.1742897147041</v>
      </c>
      <c r="AC73" s="70">
        <f t="shared" si="24"/>
        <v>3.5204836858095998</v>
      </c>
      <c r="AD73" s="70"/>
    </row>
    <row r="74" spans="1:30">
      <c r="A74" s="21">
        <v>56</v>
      </c>
      <c r="B74" s="5">
        <f t="shared" si="14"/>
        <v>78.75</v>
      </c>
      <c r="C74" s="24">
        <f t="shared" si="2"/>
        <v>86.47235394048694</v>
      </c>
      <c r="D74" s="24">
        <f t="shared" si="3"/>
        <v>-13.692125906791608</v>
      </c>
      <c r="E74" s="11">
        <f t="shared" si="4"/>
        <v>66.105591072777017</v>
      </c>
      <c r="F74" s="11">
        <f t="shared" si="5"/>
        <v>332.33524865049372</v>
      </c>
      <c r="G74" s="6"/>
      <c r="H74" s="68">
        <f t="shared" si="6"/>
        <v>20.366762867709923</v>
      </c>
      <c r="I74" s="68">
        <f t="shared" si="7"/>
        <v>-13.608635871771734</v>
      </c>
      <c r="K74" s="2">
        <f t="shared" si="8"/>
        <v>-12.965069559427301</v>
      </c>
      <c r="L74" s="2">
        <f t="shared" si="9"/>
        <v>2.57891267930761</v>
      </c>
      <c r="M74" s="2">
        <f t="shared" si="15"/>
        <v>-0.72705634736430702</v>
      </c>
      <c r="N74" s="2">
        <f t="shared" si="10"/>
        <v>-1.0881167192479499</v>
      </c>
      <c r="O74" s="28">
        <f t="shared" si="11"/>
        <v>-4.9756896506391204</v>
      </c>
      <c r="P74" s="28">
        <f t="shared" si="12"/>
        <v>23.0932371471891</v>
      </c>
      <c r="Q74" s="2">
        <f t="shared" si="16"/>
        <v>18.117547496549982</v>
      </c>
      <c r="R74" s="30">
        <f t="shared" si="17"/>
        <v>71.081280723416143</v>
      </c>
      <c r="S74" s="30">
        <f t="shared" si="18"/>
        <v>-2.7264742794791772</v>
      </c>
      <c r="T74" s="30">
        <f t="shared" si="19"/>
        <v>68.354806443936951</v>
      </c>
      <c r="V74" s="30">
        <f t="shared" si="20"/>
        <v>-1183.9903576097945</v>
      </c>
      <c r="W74" s="30">
        <f t="shared" si="21"/>
        <v>4736.7072235634359</v>
      </c>
      <c r="Y74" s="70">
        <v>56</v>
      </c>
      <c r="Z74" s="71">
        <f t="shared" si="22"/>
        <v>318.72661277872197</v>
      </c>
      <c r="AA74" s="70" t="str">
        <f t="shared" si="13"/>
        <v>-12.4341691767477+3.37346125142709j</v>
      </c>
      <c r="AB74" s="70">
        <f t="shared" si="23"/>
        <v>-12.4341691767477</v>
      </c>
      <c r="AC74" s="70">
        <f t="shared" si="24"/>
        <v>3.3734612514270901</v>
      </c>
      <c r="AD74" s="70"/>
    </row>
    <row r="75" spans="1:30">
      <c r="A75" s="21">
        <v>57</v>
      </c>
      <c r="B75" s="5">
        <f t="shared" si="14"/>
        <v>80.15625</v>
      </c>
      <c r="C75" s="24">
        <f t="shared" si="2"/>
        <v>81.188361409781066</v>
      </c>
      <c r="D75" s="24">
        <f t="shared" si="3"/>
        <v>-13.434959303706322</v>
      </c>
      <c r="E75" s="11">
        <f t="shared" si="4"/>
        <v>57.929766021318912</v>
      </c>
      <c r="F75" s="11">
        <f t="shared" si="5"/>
        <v>333.85746790416704</v>
      </c>
      <c r="G75" s="6"/>
      <c r="H75" s="68">
        <f t="shared" si="6"/>
        <v>23.258595388462147</v>
      </c>
      <c r="I75" s="68">
        <f t="shared" si="7"/>
        <v>-7.6836020560546583</v>
      </c>
      <c r="K75" s="2">
        <f t="shared" si="8"/>
        <v>-13.0244544082771</v>
      </c>
      <c r="L75" s="2">
        <f t="shared" si="9"/>
        <v>2.2599572241511301</v>
      </c>
      <c r="M75" s="2">
        <f t="shared" si="15"/>
        <v>-0.41050489542922097</v>
      </c>
      <c r="N75" s="2">
        <f t="shared" si="10"/>
        <v>-1.2426160540481901</v>
      </c>
      <c r="O75" s="28">
        <f t="shared" si="11"/>
        <v>-4.3603049693465898</v>
      </c>
      <c r="P75" s="28">
        <f t="shared" si="12"/>
        <v>26.372195842071498</v>
      </c>
      <c r="Q75" s="2">
        <f t="shared" si="16"/>
        <v>22.011890872724909</v>
      </c>
      <c r="R75" s="30">
        <f t="shared" si="17"/>
        <v>62.290070990665498</v>
      </c>
      <c r="S75" s="30">
        <f t="shared" si="18"/>
        <v>-3.1136004536093509</v>
      </c>
      <c r="T75" s="30">
        <f t="shared" si="19"/>
        <v>59.176470537056161</v>
      </c>
      <c r="V75" s="30">
        <f t="shared" si="20"/>
        <v>-1090.7623314750094</v>
      </c>
      <c r="W75" s="30">
        <f t="shared" si="21"/>
        <v>4588.5903754598894</v>
      </c>
      <c r="Y75" s="70">
        <v>57</v>
      </c>
      <c r="Z75" s="71">
        <f t="shared" si="22"/>
        <v>326.17386584811237</v>
      </c>
      <c r="AA75" s="70" t="str">
        <f t="shared" si="13"/>
        <v>-12.7247015667466+3.16732202608075j</v>
      </c>
      <c r="AB75" s="70">
        <f t="shared" si="23"/>
        <v>-12.724701566746599</v>
      </c>
      <c r="AC75" s="70">
        <f t="shared" si="24"/>
        <v>3.16732202608075</v>
      </c>
      <c r="AD75" s="70"/>
    </row>
    <row r="76" spans="1:30">
      <c r="A76" s="21">
        <v>58</v>
      </c>
      <c r="B76" s="5">
        <f t="shared" si="14"/>
        <v>81.5625</v>
      </c>
      <c r="C76" s="24">
        <f t="shared" si="2"/>
        <v>74.184438496073113</v>
      </c>
      <c r="D76" s="24">
        <f t="shared" si="3"/>
        <v>-13.140207051655867</v>
      </c>
      <c r="E76" s="11">
        <f t="shared" si="4"/>
        <v>49.719046244942959</v>
      </c>
      <c r="F76" s="11">
        <f t="shared" si="5"/>
        <v>335.17858390290979</v>
      </c>
      <c r="G76" s="6"/>
      <c r="H76" s="68">
        <f t="shared" si="6"/>
        <v>24.465392251130151</v>
      </c>
      <c r="I76" s="68">
        <f t="shared" si="7"/>
        <v>-1.2019076496723295</v>
      </c>
      <c r="K76" s="2">
        <f t="shared" si="8"/>
        <v>-13.0759938128071</v>
      </c>
      <c r="L76" s="2">
        <f t="shared" si="9"/>
        <v>1.9396404552680599</v>
      </c>
      <c r="M76" s="2">
        <f t="shared" si="15"/>
        <v>-6.4213238848767701E-2</v>
      </c>
      <c r="N76" s="2">
        <f t="shared" si="10"/>
        <v>-1.3070905044816901</v>
      </c>
      <c r="O76" s="28">
        <f t="shared" si="11"/>
        <v>-3.7422938033828101</v>
      </c>
      <c r="P76" s="28">
        <f t="shared" si="12"/>
        <v>27.740545162928001</v>
      </c>
      <c r="Q76" s="2">
        <f t="shared" si="16"/>
        <v>23.99825135954519</v>
      </c>
      <c r="R76" s="30">
        <f t="shared" si="17"/>
        <v>53.461340048325766</v>
      </c>
      <c r="S76" s="30">
        <f t="shared" si="18"/>
        <v>-3.27515291179785</v>
      </c>
      <c r="T76" s="30">
        <f t="shared" si="19"/>
        <v>50.18618713652792</v>
      </c>
      <c r="V76" s="30">
        <f t="shared" si="20"/>
        <v>-974.79888184923095</v>
      </c>
      <c r="W76" s="30">
        <f t="shared" si="21"/>
        <v>4420.1093071387058</v>
      </c>
      <c r="Y76" s="70">
        <v>58</v>
      </c>
      <c r="Z76" s="71">
        <f t="shared" si="22"/>
        <v>333.97667625323749</v>
      </c>
      <c r="AA76" s="70" t="str">
        <f t="shared" si="13"/>
        <v>-13.0291049668442+2.89408484123856j</v>
      </c>
      <c r="AB76" s="70">
        <f t="shared" si="23"/>
        <v>-13.0291049668442</v>
      </c>
      <c r="AC76" s="70">
        <f t="shared" si="24"/>
        <v>2.89408484123856</v>
      </c>
      <c r="AD76" s="70"/>
    </row>
    <row r="77" spans="1:30">
      <c r="A77" s="21">
        <v>59</v>
      </c>
      <c r="B77" s="5">
        <f t="shared" si="14"/>
        <v>82.96875</v>
      </c>
      <c r="C77" s="24">
        <f t="shared" si="2"/>
        <v>65.378101169634775</v>
      </c>
      <c r="D77" s="24">
        <f t="shared" si="3"/>
        <v>-12.832926197597185</v>
      </c>
      <c r="E77" s="11">
        <f t="shared" si="4"/>
        <v>41.478377574224012</v>
      </c>
      <c r="F77" s="11">
        <f t="shared" si="5"/>
        <v>336.29780085584383</v>
      </c>
      <c r="G77" s="6"/>
      <c r="H77" s="68">
        <f t="shared" si="6"/>
        <v>23.899723595410759</v>
      </c>
      <c r="I77" s="68">
        <f t="shared" si="7"/>
        <v>5.3668624039532071</v>
      </c>
      <c r="K77" s="2">
        <f t="shared" si="8"/>
        <v>-13.119656727607101</v>
      </c>
      <c r="L77" s="2">
        <f t="shared" si="9"/>
        <v>1.61815531950256</v>
      </c>
      <c r="M77" s="2">
        <f t="shared" si="15"/>
        <v>0.286730530009915</v>
      </c>
      <c r="N77" s="2">
        <f t="shared" si="10"/>
        <v>-1.27686903404769</v>
      </c>
      <c r="O77" s="28">
        <f t="shared" si="11"/>
        <v>-3.1220284195652499</v>
      </c>
      <c r="P77" s="28">
        <f t="shared" si="12"/>
        <v>27.0991511182234</v>
      </c>
      <c r="Q77" s="2">
        <f t="shared" si="16"/>
        <v>23.97712269865815</v>
      </c>
      <c r="R77" s="30">
        <f t="shared" si="17"/>
        <v>44.600405993789259</v>
      </c>
      <c r="S77" s="30">
        <f t="shared" si="18"/>
        <v>-3.1994275228126412</v>
      </c>
      <c r="T77" s="30">
        <f t="shared" si="19"/>
        <v>41.400978470976625</v>
      </c>
      <c r="V77" s="30">
        <f t="shared" si="20"/>
        <v>-838.9923472489653</v>
      </c>
      <c r="W77" s="30">
        <f t="shared" si="21"/>
        <v>4246.8123096546888</v>
      </c>
      <c r="Y77" s="70">
        <v>59</v>
      </c>
      <c r="Z77" s="71">
        <f t="shared" si="22"/>
        <v>341.66466325979707</v>
      </c>
      <c r="AA77" s="70" t="str">
        <f t="shared" si="13"/>
        <v>-13.3290288741539+2.55053182823533j</v>
      </c>
      <c r="AB77" s="70">
        <f t="shared" si="23"/>
        <v>-13.3290288741539</v>
      </c>
      <c r="AC77" s="70">
        <f t="shared" si="24"/>
        <v>2.55053182823533</v>
      </c>
      <c r="AD77" s="70"/>
    </row>
    <row r="78" spans="1:30">
      <c r="A78" s="21">
        <v>60</v>
      </c>
      <c r="B78" s="5">
        <f t="shared" si="14"/>
        <v>84.375</v>
      </c>
      <c r="C78" s="24">
        <f t="shared" si="2"/>
        <v>54.815294789467423</v>
      </c>
      <c r="D78" s="24">
        <f t="shared" si="3"/>
        <v>-12.53851556860843</v>
      </c>
      <c r="E78" s="11">
        <f t="shared" si="4"/>
        <v>33.212723879830719</v>
      </c>
      <c r="F78" s="11">
        <f t="shared" si="5"/>
        <v>337.2144445885271</v>
      </c>
      <c r="G78" s="6"/>
      <c r="H78" s="68">
        <f t="shared" si="6"/>
        <v>21.602570909636704</v>
      </c>
      <c r="I78" s="68">
        <f t="shared" si="7"/>
        <v>11.546814716367374</v>
      </c>
      <c r="K78" s="2">
        <f t="shared" si="8"/>
        <v>-13.155416851769999</v>
      </c>
      <c r="L78" s="2">
        <f t="shared" si="9"/>
        <v>1.29569546747931</v>
      </c>
      <c r="M78" s="2">
        <f t="shared" si="15"/>
        <v>0.616901283161569</v>
      </c>
      <c r="N78" s="2">
        <f t="shared" si="10"/>
        <v>-1.15414112385932</v>
      </c>
      <c r="O78" s="28">
        <f t="shared" si="11"/>
        <v>-2.4998824425678898</v>
      </c>
      <c r="P78" s="28">
        <f t="shared" si="12"/>
        <v>24.494481339306802</v>
      </c>
      <c r="Q78" s="2">
        <f t="shared" si="16"/>
        <v>21.994598896738911</v>
      </c>
      <c r="R78" s="30">
        <f t="shared" si="17"/>
        <v>35.712606322398607</v>
      </c>
      <c r="S78" s="30">
        <f t="shared" si="18"/>
        <v>-2.8919104296700979</v>
      </c>
      <c r="T78" s="30">
        <f t="shared" si="19"/>
        <v>32.820695892728509</v>
      </c>
      <c r="V78" s="30">
        <f t="shared" si="20"/>
        <v>-687.30242711559788</v>
      </c>
      <c r="W78" s="30">
        <f t="shared" si="21"/>
        <v>4083.388647343882</v>
      </c>
      <c r="Y78" s="70">
        <v>60</v>
      </c>
      <c r="Z78" s="71">
        <f t="shared" si="22"/>
        <v>348.76125930489445</v>
      </c>
      <c r="AA78" s="70" t="str">
        <f t="shared" si="13"/>
        <v>-13.605881425105+2.13845540836193j</v>
      </c>
      <c r="AB78" s="70">
        <f t="shared" si="23"/>
        <v>-13.605881425105</v>
      </c>
      <c r="AC78" s="70">
        <f t="shared" si="24"/>
        <v>2.13845540836193</v>
      </c>
      <c r="AD78" s="70"/>
    </row>
    <row r="79" spans="1:30">
      <c r="A79" s="21">
        <v>61</v>
      </c>
      <c r="B79" s="5">
        <f t="shared" si="14"/>
        <v>85.78125</v>
      </c>
      <c r="C79" s="24">
        <f t="shared" si="2"/>
        <v>42.667422091778704</v>
      </c>
      <c r="D79" s="24">
        <f t="shared" si="3"/>
        <v>-12.280873791404787</v>
      </c>
      <c r="E79" s="11">
        <f t="shared" si="4"/>
        <v>24.9270640824761</v>
      </c>
      <c r="F79" s="11">
        <f t="shared" si="5"/>
        <v>337.92796294905048</v>
      </c>
      <c r="G79" s="6"/>
      <c r="H79" s="68">
        <f t="shared" si="6"/>
        <v>17.740358009302604</v>
      </c>
      <c r="I79" s="68">
        <f t="shared" si="7"/>
        <v>16.890224915665666</v>
      </c>
      <c r="K79" s="2">
        <f t="shared" si="8"/>
        <v>-13.1832526447341</v>
      </c>
      <c r="L79" s="2">
        <f t="shared" si="9"/>
        <v>0.97245513695564201</v>
      </c>
      <c r="M79" s="2">
        <f t="shared" si="15"/>
        <v>0.902378853329314</v>
      </c>
      <c r="N79" s="2">
        <f t="shared" si="10"/>
        <v>-0.94779814940404195</v>
      </c>
      <c r="O79" s="28">
        <f t="shared" si="11"/>
        <v>-1.8762306298637901</v>
      </c>
      <c r="P79" s="28">
        <f t="shared" si="12"/>
        <v>20.115238599570699</v>
      </c>
      <c r="Q79" s="2">
        <f t="shared" si="16"/>
        <v>18.239007969706908</v>
      </c>
      <c r="R79" s="30">
        <f t="shared" si="17"/>
        <v>26.803294712339891</v>
      </c>
      <c r="S79" s="30">
        <f t="shared" si="18"/>
        <v>-2.3748805902680949</v>
      </c>
      <c r="T79" s="30">
        <f t="shared" si="19"/>
        <v>24.428414122071796</v>
      </c>
      <c r="V79" s="30">
        <f t="shared" si="20"/>
        <v>-523.99322571373068</v>
      </c>
      <c r="W79" s="30">
        <f t="shared" si="21"/>
        <v>3942.6239430660712</v>
      </c>
      <c r="Y79" s="70">
        <v>61</v>
      </c>
      <c r="Z79" s="71">
        <f t="shared" si="22"/>
        <v>354.81818786471615</v>
      </c>
      <c r="AA79" s="70" t="str">
        <f t="shared" si="13"/>
        <v>-13.8421744467253+1.66454234869056j</v>
      </c>
      <c r="AB79" s="70">
        <f t="shared" si="23"/>
        <v>-13.8421744467253</v>
      </c>
      <c r="AC79" s="70">
        <f t="shared" si="24"/>
        <v>1.6645423486905599</v>
      </c>
      <c r="AD79" s="70"/>
    </row>
    <row r="80" spans="1:30">
      <c r="A80" s="21">
        <v>62</v>
      </c>
      <c r="B80" s="5">
        <f t="shared" si="14"/>
        <v>87.1875</v>
      </c>
      <c r="C80" s="24">
        <f t="shared" si="2"/>
        <v>29.219283140180792</v>
      </c>
      <c r="D80" s="24">
        <f t="shared" si="3"/>
        <v>-12.08066634018272</v>
      </c>
      <c r="E80" s="11">
        <f t="shared" si="4"/>
        <v>16.626389153801007</v>
      </c>
      <c r="F80" s="11">
        <f t="shared" si="5"/>
        <v>338.43792614063375</v>
      </c>
      <c r="G80" s="6"/>
      <c r="H80" s="68">
        <f t="shared" si="6"/>
        <v>12.592893986379785</v>
      </c>
      <c r="I80" s="68">
        <f t="shared" si="7"/>
        <v>21.009974322873408</v>
      </c>
      <c r="K80" s="2">
        <f t="shared" si="8"/>
        <v>-13.203147339258599</v>
      </c>
      <c r="L80" s="2">
        <f t="shared" si="9"/>
        <v>0.64862903581990095</v>
      </c>
      <c r="M80" s="2">
        <f t="shared" si="15"/>
        <v>1.1224809990758799</v>
      </c>
      <c r="N80" s="2">
        <f t="shared" si="10"/>
        <v>-0.67278921934232505</v>
      </c>
      <c r="O80" s="28">
        <f t="shared" si="11"/>
        <v>-1.25144864598502</v>
      </c>
      <c r="P80" s="28">
        <f t="shared" si="12"/>
        <v>14.278689700754599</v>
      </c>
      <c r="Q80" s="2">
        <f t="shared" si="16"/>
        <v>13.027241054769579</v>
      </c>
      <c r="R80" s="30">
        <f t="shared" si="17"/>
        <v>17.877837799786029</v>
      </c>
      <c r="S80" s="30">
        <f t="shared" si="18"/>
        <v>-1.6857957143748141</v>
      </c>
      <c r="T80" s="30">
        <f t="shared" si="19"/>
        <v>16.192042085411213</v>
      </c>
      <c r="V80" s="30">
        <f t="shared" si="20"/>
        <v>-352.98841031585056</v>
      </c>
      <c r="W80" s="30">
        <f t="shared" si="21"/>
        <v>3834.741172957959</v>
      </c>
      <c r="Y80" s="70">
        <v>62</v>
      </c>
      <c r="Z80" s="71">
        <f t="shared" si="22"/>
        <v>359.44790046350715</v>
      </c>
      <c r="AA80" s="70" t="str">
        <f t="shared" si="13"/>
        <v>-14.0227888899035+1.13990327516371j</v>
      </c>
      <c r="AB80" s="70">
        <f t="shared" si="23"/>
        <v>-14.0227888899035</v>
      </c>
      <c r="AC80" s="70">
        <f t="shared" si="24"/>
        <v>1.1399032751637099</v>
      </c>
      <c r="AD80" s="70"/>
    </row>
    <row r="81" spans="1:30">
      <c r="A81" s="21">
        <v>63</v>
      </c>
      <c r="B81" s="5">
        <f t="shared" si="14"/>
        <v>88.59375</v>
      </c>
      <c r="C81" s="24">
        <f t="shared" si="2"/>
        <v>14.84880074704227</v>
      </c>
      <c r="D81" s="24">
        <f t="shared" si="3"/>
        <v>-11.95382716241374</v>
      </c>
      <c r="E81" s="11">
        <f t="shared" si="4"/>
        <v>8.3156991100004003</v>
      </c>
      <c r="F81" s="11">
        <f t="shared" si="5"/>
        <v>338.7440269805191</v>
      </c>
      <c r="G81" s="6"/>
      <c r="H81" s="68">
        <f t="shared" si="6"/>
        <v>6.5331016370418702</v>
      </c>
      <c r="I81" s="68">
        <f t="shared" si="7"/>
        <v>23.607595875058539</v>
      </c>
      <c r="K81" s="2">
        <f t="shared" si="8"/>
        <v>-13.2150889515234</v>
      </c>
      <c r="L81" s="2">
        <f t="shared" si="9"/>
        <v>0.324412224806784</v>
      </c>
      <c r="M81" s="2">
        <f t="shared" si="15"/>
        <v>1.26126178910966</v>
      </c>
      <c r="N81" s="2">
        <f t="shared" si="10"/>
        <v>-0.34903814445062697</v>
      </c>
      <c r="O81" s="28">
        <f t="shared" si="11"/>
        <v>-0.625912836236589</v>
      </c>
      <c r="P81" s="28">
        <f t="shared" si="12"/>
        <v>7.4076801694437098</v>
      </c>
      <c r="Q81" s="2">
        <f t="shared" si="16"/>
        <v>6.7817673332071209</v>
      </c>
      <c r="R81" s="30">
        <f t="shared" si="17"/>
        <v>8.9416119462369892</v>
      </c>
      <c r="S81" s="30">
        <f t="shared" si="18"/>
        <v>-0.87457853240183958</v>
      </c>
      <c r="T81" s="30">
        <f t="shared" si="19"/>
        <v>8.0670334138351496</v>
      </c>
      <c r="V81" s="30">
        <f t="shared" si="20"/>
        <v>-177.49999769926333</v>
      </c>
      <c r="W81" s="30">
        <f t="shared" si="21"/>
        <v>3767.0864300145804</v>
      </c>
      <c r="Y81" s="70">
        <v>63</v>
      </c>
      <c r="Z81" s="71">
        <f t="shared" si="22"/>
        <v>362.35162285557766</v>
      </c>
      <c r="AA81" s="70" t="str">
        <f t="shared" si="13"/>
        <v>-14.1360689676182+0.579281720314722j</v>
      </c>
      <c r="AB81" s="70">
        <f t="shared" si="23"/>
        <v>-14.136068967618201</v>
      </c>
      <c r="AC81" s="70">
        <f t="shared" si="24"/>
        <v>0.57928172031472203</v>
      </c>
      <c r="AD81" s="70"/>
    </row>
    <row r="82" spans="1:30">
      <c r="A82" s="21">
        <v>64</v>
      </c>
      <c r="B82" s="5">
        <f t="shared" si="14"/>
        <v>90</v>
      </c>
      <c r="C82" s="24">
        <f t="shared" ref="C82:C145" si="25">E82+H82</f>
        <v>-3.2484152127251627E-15</v>
      </c>
      <c r="D82" s="24">
        <f t="shared" ref="D82:D145" si="26">K82+M82</f>
        <v>-11.910403437331219</v>
      </c>
      <c r="E82" s="11">
        <f t="shared" ref="E82:E145" si="27">V1pk*COS(B82*PI()/180)</f>
        <v>2.0756837634656824E-14</v>
      </c>
      <c r="F82" s="11">
        <f t="shared" ref="F82:F145" si="28">V1pk*SIN((B82)*PI()/180)</f>
        <v>338.84608108500635</v>
      </c>
      <c r="G82" s="6"/>
      <c r="H82" s="68">
        <f t="shared" ref="H82:H145" si="29">VnPk*COS(VnFrq/V1Frq*((B82+Vn_angle*V1Frq/VnFrq)*PI()/180))</f>
        <v>-2.4005252847381986E-14</v>
      </c>
      <c r="I82" s="68">
        <f t="shared" ref="I82:I145" si="30">VnPk*SIN(VnFrq/V1Frq*((B82+Vn_angle*V1Frq/VnFrq)*PI()/180))</f>
        <v>24.494897427831784</v>
      </c>
      <c r="K82" s="2">
        <f t="shared" ref="K82:K145" si="31">IMREAL(IMDIV(COMPLEX(E82,F82,"j"),Z1_Lc))</f>
        <v>-13.219070288347799</v>
      </c>
      <c r="L82" s="2">
        <f t="shared" ref="L82:L145" si="32">IMAGINARY(IMDIV(COMPLEX(E82,F82,"j"),Z1_Lc))</f>
        <v>8.0976617695488897E-16</v>
      </c>
      <c r="M82" s="2">
        <f t="shared" ref="M82:M145" si="33">IMREAL(IMDIV(COMPLEX(H82,I82,"j"),Zn_Lc))</f>
        <v>1.30866685101658</v>
      </c>
      <c r="N82" s="2">
        <f t="shared" ref="N82:N145" si="34">IMAGINARY(IMDIV(COMPLEX(H82,I82,"j"),Zn_Lc))</f>
        <v>1.2825070504661801E-15</v>
      </c>
      <c r="O82" s="28">
        <f t="shared" ref="O82:O145" si="35">IMREAL(IMPRODUCT(COMPLEX(K82,L82,"j"),Z1_L))</f>
        <v>-1.5623426176623401E-15</v>
      </c>
      <c r="P82" s="28">
        <f t="shared" ref="P82:P145" si="36">IMREAL(IMPRODUCT(COMPLEX(M82,N82,"j"),Zn_L))</f>
        <v>-2.7218807445424999E-14</v>
      </c>
      <c r="Q82" s="2">
        <f t="shared" si="16"/>
        <v>-2.8781150063087339E-14</v>
      </c>
      <c r="R82" s="30">
        <f t="shared" si="17"/>
        <v>2.2319180252319163E-14</v>
      </c>
      <c r="S82" s="30">
        <f t="shared" si="18"/>
        <v>3.2135545980430131E-15</v>
      </c>
      <c r="T82" s="30">
        <f t="shared" si="19"/>
        <v>2.5532734850362176E-14</v>
      </c>
      <c r="V82" s="30">
        <f t="shared" si="20"/>
        <v>3.86899357155208E-14</v>
      </c>
      <c r="W82" s="30">
        <f t="shared" si="21"/>
        <v>3744.0494183595488</v>
      </c>
      <c r="Y82" s="70">
        <v>64</v>
      </c>
      <c r="Z82" s="71">
        <f t="shared" si="22"/>
        <v>363.34097851283815</v>
      </c>
      <c r="AA82" s="70" t="str">
        <f t="shared" ref="AA82:AA145" si="37">IMDIV(COMPLEX(C82,Z82,"j"),Z1_Lc)</f>
        <v>-14.174665730879-1.26727241127454E-16j</v>
      </c>
      <c r="AB82" s="70">
        <f t="shared" si="23"/>
        <v>-14.174665730878999</v>
      </c>
      <c r="AC82" s="70">
        <f t="shared" si="24"/>
        <v>-1.26727241127454E-16</v>
      </c>
      <c r="AD82" s="70"/>
    </row>
    <row r="83" spans="1:30">
      <c r="A83" s="21">
        <v>65</v>
      </c>
      <c r="B83" s="5">
        <f t="shared" ref="B83:B146" si="38">B82+angle_step</f>
        <v>91.40625</v>
      </c>
      <c r="C83" s="24">
        <f t="shared" si="25"/>
        <v>-14.848800747042183</v>
      </c>
      <c r="D83" s="24">
        <f t="shared" si="26"/>
        <v>-11.953827162413731</v>
      </c>
      <c r="E83" s="11">
        <f t="shared" si="27"/>
        <v>-8.315699110000434</v>
      </c>
      <c r="F83" s="11">
        <f t="shared" si="28"/>
        <v>338.7440269805191</v>
      </c>
      <c r="G83" s="6"/>
      <c r="H83" s="68">
        <f t="shared" si="29"/>
        <v>-6.5331016370417494</v>
      </c>
      <c r="I83" s="68">
        <f t="shared" si="30"/>
        <v>23.607595875058575</v>
      </c>
      <c r="K83" s="2">
        <f t="shared" si="31"/>
        <v>-13.2150889515234</v>
      </c>
      <c r="L83" s="2">
        <f t="shared" si="32"/>
        <v>-0.324412224806785</v>
      </c>
      <c r="M83" s="2">
        <f t="shared" si="33"/>
        <v>1.26126178910967</v>
      </c>
      <c r="N83" s="2">
        <f t="shared" si="34"/>
        <v>0.34903814445062098</v>
      </c>
      <c r="O83" s="28">
        <f t="shared" si="35"/>
        <v>0.625912836236591</v>
      </c>
      <c r="P83" s="28">
        <f t="shared" si="36"/>
        <v>-7.4076801694435899</v>
      </c>
      <c r="Q83" s="2">
        <f t="shared" ref="Q83:Q146" si="39">O83+P83</f>
        <v>-6.7817673332069992</v>
      </c>
      <c r="R83" s="30">
        <f t="shared" ref="R83:R146" si="40">E83-O83</f>
        <v>-8.9416119462370247</v>
      </c>
      <c r="S83" s="30">
        <f t="shared" ref="S83:S146" si="41">H83-P83</f>
        <v>0.87457853240184047</v>
      </c>
      <c r="T83" s="30">
        <f t="shared" ref="T83:T146" si="42">C83-Q83</f>
        <v>-8.0670334138351834</v>
      </c>
      <c r="V83" s="30">
        <f t="shared" ref="V83:V146" si="43">C83*D83</f>
        <v>177.49999769926214</v>
      </c>
      <c r="W83" s="30">
        <f t="shared" ref="W83:W146" si="44">D83*C147</f>
        <v>3767.0864300145777</v>
      </c>
      <c r="Y83" s="70">
        <v>65</v>
      </c>
      <c r="Z83" s="71">
        <f t="shared" ref="Z83:Z146" si="45">F83+I83</f>
        <v>362.35162285557766</v>
      </c>
      <c r="AA83" s="70" t="str">
        <f t="shared" si="37"/>
        <v>-14.1360689676182-0.579281720314718j</v>
      </c>
      <c r="AB83" s="70">
        <f t="shared" ref="AB83:AB146" si="46">IMREAL(AA83)</f>
        <v>-14.136068967618201</v>
      </c>
      <c r="AC83" s="70">
        <f t="shared" ref="AC83:AC146" si="47">IMAGINARY(AA83)</f>
        <v>-0.57928172031471803</v>
      </c>
      <c r="AD83" s="70"/>
    </row>
    <row r="84" spans="1:30">
      <c r="A84" s="21">
        <v>66</v>
      </c>
      <c r="B84" s="5">
        <f t="shared" si="38"/>
        <v>92.8125</v>
      </c>
      <c r="C84" s="24">
        <f t="shared" si="25"/>
        <v>-29.219283140180721</v>
      </c>
      <c r="D84" s="24">
        <f t="shared" si="26"/>
        <v>-12.08066634018272</v>
      </c>
      <c r="E84" s="11">
        <f t="shared" si="27"/>
        <v>-16.626389153800968</v>
      </c>
      <c r="F84" s="11">
        <f t="shared" si="28"/>
        <v>338.43792614063375</v>
      </c>
      <c r="G84" s="6"/>
      <c r="H84" s="68">
        <f t="shared" si="29"/>
        <v>-12.592893986379753</v>
      </c>
      <c r="I84" s="68">
        <f t="shared" si="30"/>
        <v>21.009974322873429</v>
      </c>
      <c r="K84" s="2">
        <f t="shared" si="31"/>
        <v>-13.203147339258599</v>
      </c>
      <c r="L84" s="2">
        <f t="shared" si="32"/>
        <v>-0.64862903581990095</v>
      </c>
      <c r="M84" s="2">
        <f t="shared" si="33"/>
        <v>1.1224809990758799</v>
      </c>
      <c r="N84" s="2">
        <f t="shared" si="34"/>
        <v>0.67278921934232505</v>
      </c>
      <c r="O84" s="28">
        <f t="shared" si="35"/>
        <v>1.25144864598502</v>
      </c>
      <c r="P84" s="28">
        <f t="shared" si="36"/>
        <v>-14.278689700754599</v>
      </c>
      <c r="Q84" s="2">
        <f t="shared" si="39"/>
        <v>-13.027241054769579</v>
      </c>
      <c r="R84" s="30">
        <f t="shared" si="40"/>
        <v>-17.877837799785986</v>
      </c>
      <c r="S84" s="30">
        <f t="shared" si="41"/>
        <v>1.6857957143748461</v>
      </c>
      <c r="T84" s="30">
        <f t="shared" si="42"/>
        <v>-16.192042085411142</v>
      </c>
      <c r="V84" s="30">
        <f t="shared" si="43"/>
        <v>352.98841031584971</v>
      </c>
      <c r="W84" s="30">
        <f t="shared" si="44"/>
        <v>3834.7411729579599</v>
      </c>
      <c r="Y84" s="70">
        <v>66</v>
      </c>
      <c r="Z84" s="71">
        <f t="shared" si="45"/>
        <v>359.44790046350715</v>
      </c>
      <c r="AA84" s="70" t="str">
        <f t="shared" si="37"/>
        <v>-14.0227888899035-1.13990327516371j</v>
      </c>
      <c r="AB84" s="70">
        <f t="shared" si="46"/>
        <v>-14.0227888899035</v>
      </c>
      <c r="AC84" s="70">
        <f t="shared" si="47"/>
        <v>-1.1399032751637099</v>
      </c>
      <c r="AD84" s="70"/>
    </row>
    <row r="85" spans="1:30">
      <c r="A85" s="21">
        <v>67</v>
      </c>
      <c r="B85" s="5">
        <f t="shared" si="38"/>
        <v>94.21875</v>
      </c>
      <c r="C85" s="24">
        <f t="shared" si="25"/>
        <v>-42.667422091778562</v>
      </c>
      <c r="D85" s="24">
        <f t="shared" si="26"/>
        <v>-12.280873791404787</v>
      </c>
      <c r="E85" s="11">
        <f t="shared" si="27"/>
        <v>-24.927064082475983</v>
      </c>
      <c r="F85" s="11">
        <f t="shared" si="28"/>
        <v>337.92796294905048</v>
      </c>
      <c r="G85" s="6"/>
      <c r="H85" s="68">
        <f t="shared" si="29"/>
        <v>-17.740358009302575</v>
      </c>
      <c r="I85" s="68">
        <f t="shared" si="30"/>
        <v>16.890224915665691</v>
      </c>
      <c r="K85" s="2">
        <f t="shared" si="31"/>
        <v>-13.1832526447341</v>
      </c>
      <c r="L85" s="2">
        <f t="shared" si="32"/>
        <v>-0.97245513695563801</v>
      </c>
      <c r="M85" s="2">
        <f t="shared" si="33"/>
        <v>0.902378853329314</v>
      </c>
      <c r="N85" s="2">
        <f t="shared" si="34"/>
        <v>0.94779814940404195</v>
      </c>
      <c r="O85" s="28">
        <f t="shared" si="35"/>
        <v>1.8762306298637801</v>
      </c>
      <c r="P85" s="28">
        <f t="shared" si="36"/>
        <v>-20.115238599570699</v>
      </c>
      <c r="Q85" s="2">
        <f t="shared" si="39"/>
        <v>-18.239007969706918</v>
      </c>
      <c r="R85" s="30">
        <f t="shared" si="40"/>
        <v>-26.803294712339763</v>
      </c>
      <c r="S85" s="30">
        <f t="shared" si="41"/>
        <v>2.3748805902681234</v>
      </c>
      <c r="T85" s="30">
        <f t="shared" si="42"/>
        <v>-24.428414122071644</v>
      </c>
      <c r="V85" s="30">
        <f t="shared" si="43"/>
        <v>523.99322571372898</v>
      </c>
      <c r="W85" s="30">
        <f t="shared" si="44"/>
        <v>3942.6239430660721</v>
      </c>
      <c r="Y85" s="70">
        <v>67</v>
      </c>
      <c r="Z85" s="71">
        <f t="shared" si="45"/>
        <v>354.81818786471615</v>
      </c>
      <c r="AA85" s="70" t="str">
        <f t="shared" si="37"/>
        <v>-13.8421744467253-1.66454234869056j</v>
      </c>
      <c r="AB85" s="70">
        <f t="shared" si="46"/>
        <v>-13.8421744467253</v>
      </c>
      <c r="AC85" s="70">
        <f t="shared" si="47"/>
        <v>-1.6645423486905599</v>
      </c>
      <c r="AD85" s="70"/>
    </row>
    <row r="86" spans="1:30">
      <c r="A86" s="21">
        <v>68</v>
      </c>
      <c r="B86" s="5">
        <f t="shared" si="38"/>
        <v>95.625</v>
      </c>
      <c r="C86" s="24">
        <f t="shared" si="25"/>
        <v>-54.815294789467316</v>
      </c>
      <c r="D86" s="24">
        <f t="shared" si="26"/>
        <v>-12.538515568608425</v>
      </c>
      <c r="E86" s="11">
        <f t="shared" si="27"/>
        <v>-33.212723879830676</v>
      </c>
      <c r="F86" s="11">
        <f t="shared" si="28"/>
        <v>337.2144445885271</v>
      </c>
      <c r="G86" s="6"/>
      <c r="H86" s="68">
        <f t="shared" si="29"/>
        <v>-21.602570909636643</v>
      </c>
      <c r="I86" s="68">
        <f t="shared" si="30"/>
        <v>11.546814716367484</v>
      </c>
      <c r="K86" s="2">
        <f t="shared" si="31"/>
        <v>-13.155416851769999</v>
      </c>
      <c r="L86" s="2">
        <f t="shared" si="32"/>
        <v>-1.29569546747931</v>
      </c>
      <c r="M86" s="2">
        <f t="shared" si="33"/>
        <v>0.616901283161574</v>
      </c>
      <c r="N86" s="2">
        <f t="shared" si="34"/>
        <v>1.15414112385932</v>
      </c>
      <c r="O86" s="28">
        <f t="shared" si="35"/>
        <v>2.4998824425678898</v>
      </c>
      <c r="P86" s="28">
        <f t="shared" si="36"/>
        <v>-24.494481339306802</v>
      </c>
      <c r="Q86" s="2">
        <f t="shared" si="39"/>
        <v>-21.994598896738911</v>
      </c>
      <c r="R86" s="30">
        <f t="shared" si="40"/>
        <v>-35.712606322398564</v>
      </c>
      <c r="S86" s="30">
        <f t="shared" si="41"/>
        <v>2.8919104296701583</v>
      </c>
      <c r="T86" s="30">
        <f t="shared" si="42"/>
        <v>-32.820695892728409</v>
      </c>
      <c r="V86" s="30">
        <f t="shared" si="43"/>
        <v>687.30242711559617</v>
      </c>
      <c r="W86" s="30">
        <f t="shared" si="44"/>
        <v>4083.3886473438797</v>
      </c>
      <c r="Y86" s="70">
        <v>68</v>
      </c>
      <c r="Z86" s="71">
        <f t="shared" si="45"/>
        <v>348.76125930489457</v>
      </c>
      <c r="AA86" s="70" t="str">
        <f t="shared" si="37"/>
        <v>-13.605881425105-2.13845540836193j</v>
      </c>
      <c r="AB86" s="70">
        <f t="shared" si="46"/>
        <v>-13.605881425105</v>
      </c>
      <c r="AC86" s="70">
        <f t="shared" si="47"/>
        <v>-2.13845540836193</v>
      </c>
      <c r="AD86" s="70"/>
    </row>
    <row r="87" spans="1:30">
      <c r="A87" s="21">
        <v>69</v>
      </c>
      <c r="B87" s="5">
        <f t="shared" si="38"/>
        <v>97.03125</v>
      </c>
      <c r="C87" s="24">
        <f t="shared" si="25"/>
        <v>-65.378101169634718</v>
      </c>
      <c r="D87" s="24">
        <f t="shared" si="26"/>
        <v>-12.832926197597184</v>
      </c>
      <c r="E87" s="11">
        <f t="shared" si="27"/>
        <v>-41.47837757422397</v>
      </c>
      <c r="F87" s="11">
        <f t="shared" si="28"/>
        <v>336.29780085584383</v>
      </c>
      <c r="G87" s="6"/>
      <c r="H87" s="68">
        <f t="shared" si="29"/>
        <v>-23.899723595410748</v>
      </c>
      <c r="I87" s="68">
        <f t="shared" si="30"/>
        <v>5.3668624039532453</v>
      </c>
      <c r="K87" s="2">
        <f t="shared" si="31"/>
        <v>-13.119656727607101</v>
      </c>
      <c r="L87" s="2">
        <f t="shared" si="32"/>
        <v>-1.61815531950256</v>
      </c>
      <c r="M87" s="2">
        <f t="shared" si="33"/>
        <v>0.28673053000991799</v>
      </c>
      <c r="N87" s="2">
        <f t="shared" si="34"/>
        <v>1.27686903404769</v>
      </c>
      <c r="O87" s="28">
        <f t="shared" si="35"/>
        <v>3.1220284195652499</v>
      </c>
      <c r="P87" s="28">
        <f t="shared" si="36"/>
        <v>-27.0991511182234</v>
      </c>
      <c r="Q87" s="2">
        <f t="shared" si="39"/>
        <v>-23.97712269865815</v>
      </c>
      <c r="R87" s="30">
        <f t="shared" si="40"/>
        <v>-44.600405993789217</v>
      </c>
      <c r="S87" s="30">
        <f t="shared" si="41"/>
        <v>3.1994275228126519</v>
      </c>
      <c r="T87" s="30">
        <f t="shared" si="42"/>
        <v>-41.400978470976568</v>
      </c>
      <c r="V87" s="30">
        <f t="shared" si="43"/>
        <v>838.99234724896439</v>
      </c>
      <c r="W87" s="30">
        <f t="shared" si="44"/>
        <v>4246.8123096546869</v>
      </c>
      <c r="Y87" s="70">
        <v>69</v>
      </c>
      <c r="Z87" s="71">
        <f t="shared" si="45"/>
        <v>341.66466325979707</v>
      </c>
      <c r="AA87" s="70" t="str">
        <f t="shared" si="37"/>
        <v>-13.3290288741539-2.55053182823533j</v>
      </c>
      <c r="AB87" s="70">
        <f t="shared" si="46"/>
        <v>-13.3290288741539</v>
      </c>
      <c r="AC87" s="70">
        <f t="shared" si="47"/>
        <v>-2.55053182823533</v>
      </c>
      <c r="AD87" s="70"/>
    </row>
    <row r="88" spans="1:30">
      <c r="A88" s="21">
        <v>70</v>
      </c>
      <c r="B88" s="5">
        <f t="shared" si="38"/>
        <v>98.4375</v>
      </c>
      <c r="C88" s="24">
        <f t="shared" si="25"/>
        <v>-74.184438496073071</v>
      </c>
      <c r="D88" s="24">
        <f t="shared" si="26"/>
        <v>-13.140207051655871</v>
      </c>
      <c r="E88" s="11">
        <f t="shared" si="27"/>
        <v>-49.719046244942923</v>
      </c>
      <c r="F88" s="11">
        <f t="shared" si="28"/>
        <v>335.17858390290979</v>
      </c>
      <c r="G88" s="6"/>
      <c r="H88" s="68">
        <f t="shared" si="29"/>
        <v>-24.465392251130151</v>
      </c>
      <c r="I88" s="68">
        <f t="shared" si="30"/>
        <v>-1.2019076496723775</v>
      </c>
      <c r="K88" s="2">
        <f t="shared" si="31"/>
        <v>-13.0759938128071</v>
      </c>
      <c r="L88" s="2">
        <f t="shared" si="32"/>
        <v>-1.93964045526805</v>
      </c>
      <c r="M88" s="2">
        <f t="shared" si="33"/>
        <v>-6.4213238848770296E-2</v>
      </c>
      <c r="N88" s="2">
        <f t="shared" si="34"/>
        <v>1.3070905044816901</v>
      </c>
      <c r="O88" s="28">
        <f t="shared" si="35"/>
        <v>3.7422938033827902</v>
      </c>
      <c r="P88" s="28">
        <f t="shared" si="36"/>
        <v>-27.740545162928001</v>
      </c>
      <c r="Q88" s="2">
        <f t="shared" si="39"/>
        <v>-23.998251359545211</v>
      </c>
      <c r="R88" s="30">
        <f t="shared" si="40"/>
        <v>-53.461340048325717</v>
      </c>
      <c r="S88" s="30">
        <f t="shared" si="41"/>
        <v>3.27515291179785</v>
      </c>
      <c r="T88" s="30">
        <f t="shared" si="42"/>
        <v>-50.186187136527863</v>
      </c>
      <c r="V88" s="30">
        <f t="shared" si="43"/>
        <v>974.79888184923061</v>
      </c>
      <c r="W88" s="30">
        <f t="shared" si="44"/>
        <v>4420.1093071387077</v>
      </c>
      <c r="Y88" s="70">
        <v>70</v>
      </c>
      <c r="Z88" s="71">
        <f t="shared" si="45"/>
        <v>333.97667625323743</v>
      </c>
      <c r="AA88" s="70" t="str">
        <f t="shared" si="37"/>
        <v>-13.0291049668442-2.89408484123856j</v>
      </c>
      <c r="AB88" s="70">
        <f t="shared" si="46"/>
        <v>-13.0291049668442</v>
      </c>
      <c r="AC88" s="70">
        <f t="shared" si="47"/>
        <v>-2.89408484123856</v>
      </c>
      <c r="AD88" s="70"/>
    </row>
    <row r="89" spans="1:30">
      <c r="A89" s="21">
        <v>71</v>
      </c>
      <c r="B89" s="5">
        <f t="shared" si="38"/>
        <v>99.84375</v>
      </c>
      <c r="C89" s="24">
        <f t="shared" si="25"/>
        <v>-81.188361409781066</v>
      </c>
      <c r="D89" s="24">
        <f t="shared" si="26"/>
        <v>-13.434959303706314</v>
      </c>
      <c r="E89" s="11">
        <f t="shared" si="27"/>
        <v>-57.929766021318869</v>
      </c>
      <c r="F89" s="11">
        <f t="shared" si="28"/>
        <v>333.85746790416704</v>
      </c>
      <c r="G89" s="6"/>
      <c r="H89" s="68">
        <f t="shared" si="29"/>
        <v>-23.25859538846219</v>
      </c>
      <c r="I89" s="68">
        <f t="shared" si="30"/>
        <v>-7.6836020560545384</v>
      </c>
      <c r="K89" s="2">
        <f t="shared" si="31"/>
        <v>-13.0244544082771</v>
      </c>
      <c r="L89" s="2">
        <f t="shared" si="32"/>
        <v>-2.2599572241511301</v>
      </c>
      <c r="M89" s="2">
        <f t="shared" si="33"/>
        <v>-0.41050489542921398</v>
      </c>
      <c r="N89" s="2">
        <f t="shared" si="34"/>
        <v>1.2426160540481901</v>
      </c>
      <c r="O89" s="28">
        <f t="shared" si="35"/>
        <v>4.3603049693465898</v>
      </c>
      <c r="P89" s="28">
        <f t="shared" si="36"/>
        <v>-26.372195842071498</v>
      </c>
      <c r="Q89" s="2">
        <f t="shared" si="39"/>
        <v>-22.011890872724909</v>
      </c>
      <c r="R89" s="30">
        <f t="shared" si="40"/>
        <v>-62.290070990665455</v>
      </c>
      <c r="S89" s="30">
        <f t="shared" si="41"/>
        <v>3.1136004536093083</v>
      </c>
      <c r="T89" s="30">
        <f t="shared" si="42"/>
        <v>-59.176470537056161</v>
      </c>
      <c r="V89" s="30">
        <f t="shared" si="43"/>
        <v>1090.7623314750088</v>
      </c>
      <c r="W89" s="30">
        <f t="shared" si="44"/>
        <v>4588.5903754598885</v>
      </c>
      <c r="Y89" s="70">
        <v>71</v>
      </c>
      <c r="Z89" s="71">
        <f t="shared" si="45"/>
        <v>326.17386584811248</v>
      </c>
      <c r="AA89" s="70" t="str">
        <f t="shared" si="37"/>
        <v>-12.7247015667466-3.16732202608075j</v>
      </c>
      <c r="AB89" s="70">
        <f t="shared" si="46"/>
        <v>-12.724701566746599</v>
      </c>
      <c r="AC89" s="70">
        <f t="shared" si="47"/>
        <v>-3.16732202608075</v>
      </c>
      <c r="AD89" s="70"/>
    </row>
    <row r="90" spans="1:30">
      <c r="A90" s="21">
        <v>72</v>
      </c>
      <c r="B90" s="5">
        <f t="shared" si="38"/>
        <v>101.25</v>
      </c>
      <c r="C90" s="24">
        <f t="shared" si="25"/>
        <v>-86.472353940486798</v>
      </c>
      <c r="D90" s="24">
        <f t="shared" si="26"/>
        <v>-13.692125906791613</v>
      </c>
      <c r="E90" s="11">
        <f t="shared" si="27"/>
        <v>-66.105591072776903</v>
      </c>
      <c r="F90" s="11">
        <f t="shared" si="28"/>
        <v>332.33524865049372</v>
      </c>
      <c r="G90" s="6"/>
      <c r="H90" s="68">
        <f t="shared" si="29"/>
        <v>-20.366762867709898</v>
      </c>
      <c r="I90" s="68">
        <f t="shared" si="30"/>
        <v>-13.608635871771773</v>
      </c>
      <c r="K90" s="2">
        <f t="shared" si="31"/>
        <v>-12.965069559427301</v>
      </c>
      <c r="L90" s="2">
        <f t="shared" si="32"/>
        <v>-2.57891267930761</v>
      </c>
      <c r="M90" s="2">
        <f t="shared" si="33"/>
        <v>-0.72705634736431302</v>
      </c>
      <c r="N90" s="2">
        <f t="shared" si="34"/>
        <v>1.0881167192479499</v>
      </c>
      <c r="O90" s="28">
        <f t="shared" si="35"/>
        <v>4.9756896506391204</v>
      </c>
      <c r="P90" s="28">
        <f t="shared" si="36"/>
        <v>-23.0932371471891</v>
      </c>
      <c r="Q90" s="2">
        <f t="shared" si="39"/>
        <v>-18.117547496549982</v>
      </c>
      <c r="R90" s="30">
        <f t="shared" si="40"/>
        <v>-71.081280723416029</v>
      </c>
      <c r="S90" s="30">
        <f t="shared" si="41"/>
        <v>2.7264742794792021</v>
      </c>
      <c r="T90" s="30">
        <f t="shared" si="42"/>
        <v>-68.354806443936809</v>
      </c>
      <c r="V90" s="30">
        <f t="shared" si="43"/>
        <v>1183.9903576097931</v>
      </c>
      <c r="W90" s="30">
        <f t="shared" si="44"/>
        <v>4736.7072235634369</v>
      </c>
      <c r="Y90" s="70">
        <v>72</v>
      </c>
      <c r="Z90" s="71">
        <f t="shared" si="45"/>
        <v>318.72661277872197</v>
      </c>
      <c r="AA90" s="70" t="str">
        <f t="shared" si="37"/>
        <v>-12.4341691767477-3.37346125142708j</v>
      </c>
      <c r="AB90" s="70">
        <f t="shared" si="46"/>
        <v>-12.4341691767477</v>
      </c>
      <c r="AC90" s="70">
        <f t="shared" si="47"/>
        <v>-3.3734612514270799</v>
      </c>
      <c r="AD90" s="70"/>
    </row>
    <row r="91" spans="1:30">
      <c r="A91" s="21">
        <v>73</v>
      </c>
      <c r="B91" s="5">
        <f t="shared" si="38"/>
        <v>102.65625</v>
      </c>
      <c r="C91" s="24">
        <f t="shared" si="25"/>
        <v>-90.240998378818134</v>
      </c>
      <c r="D91" s="24">
        <f t="shared" si="26"/>
        <v>-13.88880915418954</v>
      </c>
      <c r="E91" s="11">
        <f t="shared" si="27"/>
        <v>-74.241596588020101</v>
      </c>
      <c r="F91" s="11">
        <f t="shared" si="28"/>
        <v>330.61284306984868</v>
      </c>
      <c r="G91" s="6"/>
      <c r="H91" s="68">
        <f t="shared" si="29"/>
        <v>-15.999401790798029</v>
      </c>
      <c r="I91" s="68">
        <f t="shared" si="30"/>
        <v>-18.547753026623173</v>
      </c>
      <c r="K91" s="2">
        <f t="shared" si="31"/>
        <v>-12.89787503747</v>
      </c>
      <c r="L91" s="2">
        <f t="shared" si="32"/>
        <v>-2.8963146938978399</v>
      </c>
      <c r="M91" s="2">
        <f t="shared" si="33"/>
        <v>-0.99093411671954001</v>
      </c>
      <c r="N91" s="2">
        <f t="shared" si="34"/>
        <v>0.85478564755786401</v>
      </c>
      <c r="O91" s="28">
        <f t="shared" si="35"/>
        <v>5.5880771625391397</v>
      </c>
      <c r="P91" s="28">
        <f t="shared" si="36"/>
        <v>-18.141222646326501</v>
      </c>
      <c r="Q91" s="2">
        <f t="shared" si="39"/>
        <v>-12.553145483787361</v>
      </c>
      <c r="R91" s="30">
        <f t="shared" si="40"/>
        <v>-79.829673750559238</v>
      </c>
      <c r="S91" s="30">
        <f t="shared" si="41"/>
        <v>2.1418208555284721</v>
      </c>
      <c r="T91" s="30">
        <f t="shared" si="42"/>
        <v>-77.687852895030773</v>
      </c>
      <c r="V91" s="30">
        <f t="shared" si="43"/>
        <v>1253.3400043669326</v>
      </c>
      <c r="W91" s="30">
        <f t="shared" si="44"/>
        <v>4849.4248833469537</v>
      </c>
      <c r="Y91" s="70">
        <v>73</v>
      </c>
      <c r="Z91" s="71">
        <f t="shared" si="45"/>
        <v>312.0650900432255</v>
      </c>
      <c r="AA91" s="70" t="str">
        <f t="shared" si="37"/>
        <v>-12.1742897147041-3.5204836858096j</v>
      </c>
      <c r="AB91" s="70">
        <f t="shared" si="46"/>
        <v>-12.1742897147041</v>
      </c>
      <c r="AC91" s="70">
        <f t="shared" si="47"/>
        <v>-3.5204836858095998</v>
      </c>
      <c r="AD91" s="70"/>
    </row>
    <row r="92" spans="1:30">
      <c r="A92" s="21">
        <v>74</v>
      </c>
      <c r="B92" s="5">
        <f t="shared" si="38"/>
        <v>104.0625</v>
      </c>
      <c r="C92" s="24">
        <f t="shared" si="25"/>
        <v>-92.805799899872639</v>
      </c>
      <c r="D92" s="24">
        <f t="shared" si="26"/>
        <v>-14.005932139457359</v>
      </c>
      <c r="E92" s="11">
        <f t="shared" si="27"/>
        <v>-82.332881741550779</v>
      </c>
      <c r="F92" s="11">
        <f t="shared" si="28"/>
        <v>328.69128867494879</v>
      </c>
      <c r="G92" s="6"/>
      <c r="H92" s="68">
        <f t="shared" si="29"/>
        <v>-10.47291815832186</v>
      </c>
      <c r="I92" s="68">
        <f t="shared" si="30"/>
        <v>-22.143125010916876</v>
      </c>
      <c r="K92" s="2">
        <f t="shared" si="31"/>
        <v>-12.8229113178728</v>
      </c>
      <c r="L92" s="2">
        <f t="shared" si="32"/>
        <v>-3.2119720768166502</v>
      </c>
      <c r="M92" s="2">
        <f t="shared" si="33"/>
        <v>-1.1830208215845599</v>
      </c>
      <c r="N92" s="2">
        <f t="shared" si="34"/>
        <v>0.55952717775551297</v>
      </c>
      <c r="O92" s="28">
        <f t="shared" si="35"/>
        <v>6.1970986257081204</v>
      </c>
      <c r="P92" s="28">
        <f t="shared" si="36"/>
        <v>-11.874915234402501</v>
      </c>
      <c r="Q92" s="2">
        <f t="shared" si="39"/>
        <v>-5.6778166086943802</v>
      </c>
      <c r="R92" s="30">
        <f t="shared" si="40"/>
        <v>-88.529980367258901</v>
      </c>
      <c r="S92" s="30">
        <f t="shared" si="41"/>
        <v>1.4019970760806402</v>
      </c>
      <c r="T92" s="30">
        <f t="shared" si="42"/>
        <v>-87.127983291178253</v>
      </c>
      <c r="V92" s="30">
        <f t="shared" si="43"/>
        <v>1299.8317355456747</v>
      </c>
      <c r="W92" s="30">
        <f t="shared" si="44"/>
        <v>4913.7629902705457</v>
      </c>
      <c r="Y92" s="70">
        <v>74</v>
      </c>
      <c r="Z92" s="71">
        <f t="shared" si="45"/>
        <v>306.5481636640319</v>
      </c>
      <c r="AA92" s="70" t="str">
        <f t="shared" si="37"/>
        <v>-11.9590632692671-3.62054177552962j</v>
      </c>
      <c r="AB92" s="70">
        <f t="shared" si="46"/>
        <v>-11.9590632692671</v>
      </c>
      <c r="AC92" s="70">
        <f t="shared" si="47"/>
        <v>-3.6205417755296199</v>
      </c>
      <c r="AD92" s="70"/>
    </row>
    <row r="93" spans="1:30">
      <c r="A93" s="21">
        <v>75</v>
      </c>
      <c r="B93" s="5">
        <f t="shared" si="38"/>
        <v>105.46875</v>
      </c>
      <c r="C93" s="24">
        <f t="shared" si="25"/>
        <v>-94.562266574996968</v>
      </c>
      <c r="D93" s="24">
        <f t="shared" si="26"/>
        <v>-14.029623745619471</v>
      </c>
      <c r="E93" s="11">
        <f t="shared" si="27"/>
        <v>-90.374572645745019</v>
      </c>
      <c r="F93" s="11">
        <f t="shared" si="28"/>
        <v>326.57174293831002</v>
      </c>
      <c r="G93" s="6"/>
      <c r="H93" s="68">
        <f t="shared" si="29"/>
        <v>-4.1876939292519522</v>
      </c>
      <c r="I93" s="68">
        <f t="shared" si="30"/>
        <v>-24.134274788253045</v>
      </c>
      <c r="K93" s="2">
        <f t="shared" si="31"/>
        <v>-12.7402235559773</v>
      </c>
      <c r="L93" s="2">
        <f t="shared" si="32"/>
        <v>-3.5256946878597502</v>
      </c>
      <c r="M93" s="2">
        <f t="shared" si="33"/>
        <v>-1.2894001896421701</v>
      </c>
      <c r="N93" s="2">
        <f t="shared" si="34"/>
        <v>0.223732156607789</v>
      </c>
      <c r="O93" s="28">
        <f t="shared" si="35"/>
        <v>6.8023871883894103</v>
      </c>
      <c r="P93" s="28">
        <f t="shared" si="36"/>
        <v>-4.7482955262066797</v>
      </c>
      <c r="Q93" s="2">
        <f t="shared" si="39"/>
        <v>2.0540916621827305</v>
      </c>
      <c r="R93" s="30">
        <f t="shared" si="40"/>
        <v>-97.176959834134436</v>
      </c>
      <c r="S93" s="30">
        <f t="shared" si="41"/>
        <v>0.56060159695472755</v>
      </c>
      <c r="T93" s="30">
        <f t="shared" si="42"/>
        <v>-96.616358237179696</v>
      </c>
      <c r="V93" s="30">
        <f t="shared" si="43"/>
        <v>1326.6730205801759</v>
      </c>
      <c r="W93" s="30">
        <f t="shared" si="44"/>
        <v>4920.2734740282331</v>
      </c>
      <c r="Y93" s="70">
        <v>75</v>
      </c>
      <c r="Z93" s="71">
        <f t="shared" si="45"/>
        <v>302.43746815005699</v>
      </c>
      <c r="AA93" s="70" t="str">
        <f t="shared" si="37"/>
        <v>-11.7986967312825-3.68906508960562j</v>
      </c>
      <c r="AB93" s="70">
        <f t="shared" si="46"/>
        <v>-11.798696731282501</v>
      </c>
      <c r="AC93" s="70">
        <f t="shared" si="47"/>
        <v>-3.6890650896056201</v>
      </c>
      <c r="AD93" s="70"/>
    </row>
    <row r="94" spans="1:30">
      <c r="A94" s="21">
        <v>76</v>
      </c>
      <c r="B94" s="5">
        <f t="shared" si="38"/>
        <v>106.875</v>
      </c>
      <c r="C94" s="24">
        <f t="shared" si="25"/>
        <v>-95.960905488158559</v>
      </c>
      <c r="D94" s="24">
        <f t="shared" si="26"/>
        <v>-13.952226822233101</v>
      </c>
      <c r="E94" s="11">
        <f t="shared" si="27"/>
        <v>-98.361825286700466</v>
      </c>
      <c r="F94" s="11">
        <f t="shared" si="28"/>
        <v>324.25548259502921</v>
      </c>
      <c r="G94" s="6"/>
      <c r="H94" s="68">
        <f t="shared" si="29"/>
        <v>2.4009197985419068</v>
      </c>
      <c r="I94" s="68">
        <f t="shared" si="30"/>
        <v>-24.376947801580279</v>
      </c>
      <c r="K94" s="2">
        <f t="shared" si="31"/>
        <v>-12.6498615597992</v>
      </c>
      <c r="L94" s="2">
        <f t="shared" si="32"/>
        <v>-3.8372935522571101</v>
      </c>
      <c r="M94" s="2">
        <f t="shared" si="33"/>
        <v>-1.3023652624338999</v>
      </c>
      <c r="N94" s="2">
        <f t="shared" si="34"/>
        <v>-0.128271782380733</v>
      </c>
      <c r="O94" s="28">
        <f t="shared" si="35"/>
        <v>7.4035782473860596</v>
      </c>
      <c r="P94" s="28">
        <f t="shared" si="36"/>
        <v>2.7223280714390898</v>
      </c>
      <c r="Q94" s="2">
        <f t="shared" si="39"/>
        <v>10.12590631882515</v>
      </c>
      <c r="R94" s="30">
        <f t="shared" si="40"/>
        <v>-105.76540353408653</v>
      </c>
      <c r="S94" s="30">
        <f t="shared" si="41"/>
        <v>-0.32140827289718299</v>
      </c>
      <c r="T94" s="30">
        <f t="shared" si="42"/>
        <v>-106.0868118069837</v>
      </c>
      <c r="V94" s="30">
        <f t="shared" si="43"/>
        <v>1338.8683194376615</v>
      </c>
      <c r="W94" s="30">
        <f t="shared" si="44"/>
        <v>4864.1987464798904</v>
      </c>
      <c r="Y94" s="70">
        <v>76</v>
      </c>
      <c r="Z94" s="71">
        <f t="shared" si="45"/>
        <v>299.87853479344892</v>
      </c>
      <c r="AA94" s="70" t="str">
        <f t="shared" si="37"/>
        <v>-11.6988675705147-3.74362881966825j</v>
      </c>
      <c r="AB94" s="70">
        <f t="shared" si="46"/>
        <v>-11.6988675705147</v>
      </c>
      <c r="AC94" s="70">
        <f t="shared" si="47"/>
        <v>-3.7436288196682499</v>
      </c>
      <c r="AD94" s="70"/>
    </row>
    <row r="95" spans="1:30">
      <c r="A95" s="21">
        <v>77</v>
      </c>
      <c r="B95" s="5">
        <f t="shared" si="38"/>
        <v>108.28125</v>
      </c>
      <c r="C95" s="24">
        <f t="shared" si="25"/>
        <v>-97.474236437378508</v>
      </c>
      <c r="D95" s="24">
        <f t="shared" si="26"/>
        <v>-13.772856508098611</v>
      </c>
      <c r="E95" s="11">
        <f t="shared" si="27"/>
        <v>-106.28982844208866</v>
      </c>
      <c r="F95" s="11">
        <f t="shared" si="28"/>
        <v>321.74390287372665</v>
      </c>
      <c r="G95" s="6"/>
      <c r="H95" s="68">
        <f t="shared" si="29"/>
        <v>8.8155920047101546</v>
      </c>
      <c r="I95" s="68">
        <f t="shared" si="30"/>
        <v>-22.853562908362683</v>
      </c>
      <c r="K95" s="2">
        <f t="shared" si="31"/>
        <v>-12.5518797600264</v>
      </c>
      <c r="L95" s="2">
        <f t="shared" si="32"/>
        <v>-4.1465809745042401</v>
      </c>
      <c r="M95" s="2">
        <f t="shared" si="33"/>
        <v>-1.22097674807221</v>
      </c>
      <c r="N95" s="2">
        <f t="shared" si="34"/>
        <v>-0.470982704158732</v>
      </c>
      <c r="O95" s="28">
        <f t="shared" si="35"/>
        <v>8.0003096676841192</v>
      </c>
      <c r="P95" s="28">
        <f t="shared" si="36"/>
        <v>9.9957248031987902</v>
      </c>
      <c r="Q95" s="2">
        <f t="shared" si="39"/>
        <v>17.996034470882911</v>
      </c>
      <c r="R95" s="30">
        <f t="shared" si="40"/>
        <v>-114.29013810977278</v>
      </c>
      <c r="S95" s="30">
        <f t="shared" si="41"/>
        <v>-1.1801327984886356</v>
      </c>
      <c r="T95" s="30">
        <f t="shared" si="42"/>
        <v>-115.47027090826143</v>
      </c>
      <c r="V95" s="30">
        <f t="shared" si="43"/>
        <v>1342.4986716884914</v>
      </c>
      <c r="W95" s="30">
        <f t="shared" si="44"/>
        <v>4746.0914492711372</v>
      </c>
      <c r="Y95" s="70">
        <v>77</v>
      </c>
      <c r="Z95" s="71">
        <f t="shared" si="45"/>
        <v>298.89033996536398</v>
      </c>
      <c r="AA95" s="70" t="str">
        <f t="shared" si="37"/>
        <v>-11.6603160935455-3.80266691780181j</v>
      </c>
      <c r="AB95" s="70">
        <f t="shared" si="46"/>
        <v>-11.6603160935455</v>
      </c>
      <c r="AC95" s="70">
        <f t="shared" si="47"/>
        <v>-3.80266691780181</v>
      </c>
      <c r="AD95" s="70"/>
    </row>
    <row r="96" spans="1:30">
      <c r="A96" s="21">
        <v>78</v>
      </c>
      <c r="B96" s="5">
        <f t="shared" si="38"/>
        <v>109.6875</v>
      </c>
      <c r="C96" s="24">
        <f t="shared" si="25"/>
        <v>-99.562213217883155</v>
      </c>
      <c r="D96" s="24">
        <f t="shared" si="26"/>
        <v>-13.49746824816668</v>
      </c>
      <c r="E96" s="11">
        <f t="shared" si="27"/>
        <v>-114.15380657925606</v>
      </c>
      <c r="F96" s="11">
        <f t="shared" si="28"/>
        <v>319.03851665611239</v>
      </c>
      <c r="G96" s="6"/>
      <c r="H96" s="68">
        <f t="shared" si="29"/>
        <v>14.591593361372897</v>
      </c>
      <c r="I96" s="68">
        <f t="shared" si="30"/>
        <v>-19.674486096880358</v>
      </c>
      <c r="K96" s="2">
        <f t="shared" si="31"/>
        <v>-12.446337177231101</v>
      </c>
      <c r="L96" s="2">
        <f t="shared" si="32"/>
        <v>-4.4533706514229499</v>
      </c>
      <c r="M96" s="2">
        <f t="shared" si="33"/>
        <v>-1.0511310709355799</v>
      </c>
      <c r="N96" s="2">
        <f t="shared" si="34"/>
        <v>-0.77957193296287997</v>
      </c>
      <c r="O96" s="28">
        <f t="shared" si="35"/>
        <v>8.5922220005891496</v>
      </c>
      <c r="P96" s="28">
        <f t="shared" si="36"/>
        <v>16.5449525797628</v>
      </c>
      <c r="Q96" s="2">
        <f t="shared" si="39"/>
        <v>25.13717458035195</v>
      </c>
      <c r="R96" s="30">
        <f t="shared" si="40"/>
        <v>-122.7460285798452</v>
      </c>
      <c r="S96" s="30">
        <f t="shared" si="41"/>
        <v>-1.9533592183899025</v>
      </c>
      <c r="T96" s="30">
        <f t="shared" si="42"/>
        <v>-124.69938779823511</v>
      </c>
      <c r="V96" s="30">
        <f t="shared" si="43"/>
        <v>1343.8378116255788</v>
      </c>
      <c r="W96" s="30">
        <f t="shared" si="44"/>
        <v>4571.7679998997137</v>
      </c>
      <c r="Y96" s="70">
        <v>78</v>
      </c>
      <c r="Z96" s="71">
        <f t="shared" si="45"/>
        <v>299.36403055923205</v>
      </c>
      <c r="AA96" s="70" t="str">
        <f t="shared" si="37"/>
        <v>-11.6787957207415-3.884123110931j</v>
      </c>
      <c r="AB96" s="70">
        <f t="shared" si="46"/>
        <v>-11.678795720741499</v>
      </c>
      <c r="AC96" s="70">
        <f t="shared" si="47"/>
        <v>-3.8841231109310002</v>
      </c>
      <c r="AD96" s="70"/>
    </row>
    <row r="97" spans="1:30">
      <c r="A97" s="21">
        <v>79</v>
      </c>
      <c r="B97" s="5">
        <f t="shared" si="38"/>
        <v>111.09375</v>
      </c>
      <c r="C97" s="24">
        <f t="shared" si="25"/>
        <v>-102.63855784951457</v>
      </c>
      <c r="D97" s="24">
        <f t="shared" si="26"/>
        <v>-13.138430574609872</v>
      </c>
      <c r="E97" s="11">
        <f t="shared" si="27"/>
        <v>-121.94902273182585</v>
      </c>
      <c r="F97" s="11">
        <f t="shared" si="28"/>
        <v>316.14095356568299</v>
      </c>
      <c r="G97" s="6"/>
      <c r="H97" s="68">
        <f t="shared" si="29"/>
        <v>19.310464882311287</v>
      </c>
      <c r="I97" s="68">
        <f t="shared" si="30"/>
        <v>-15.070034705634315</v>
      </c>
      <c r="K97" s="2">
        <f t="shared" si="31"/>
        <v>-12.333297386318799</v>
      </c>
      <c r="L97" s="2">
        <f t="shared" si="32"/>
        <v>-4.7574777843835303</v>
      </c>
      <c r="M97" s="2">
        <f t="shared" si="33"/>
        <v>-0.80513318829107305</v>
      </c>
      <c r="N97" s="2">
        <f t="shared" si="34"/>
        <v>-1.0316828369522799</v>
      </c>
      <c r="O97" s="28">
        <f t="shared" si="35"/>
        <v>9.1789587002449693</v>
      </c>
      <c r="P97" s="28">
        <f t="shared" si="36"/>
        <v>21.895533808992901</v>
      </c>
      <c r="Q97" s="2">
        <f t="shared" si="39"/>
        <v>31.074492509237871</v>
      </c>
      <c r="R97" s="30">
        <f t="shared" si="40"/>
        <v>-131.12798143207081</v>
      </c>
      <c r="S97" s="30">
        <f t="shared" si="41"/>
        <v>-2.5850689266816147</v>
      </c>
      <c r="T97" s="30">
        <f t="shared" si="42"/>
        <v>-133.71305035875244</v>
      </c>
      <c r="V97" s="30">
        <f t="shared" si="43"/>
        <v>1348.5095665839262</v>
      </c>
      <c r="W97" s="30">
        <f t="shared" si="44"/>
        <v>4351.592574950625</v>
      </c>
      <c r="Y97" s="70">
        <v>79</v>
      </c>
      <c r="Z97" s="71">
        <f t="shared" si="45"/>
        <v>301.07091886004866</v>
      </c>
      <c r="AA97" s="70" t="str">
        <f t="shared" si="37"/>
        <v>-11.7453848822588-4.00413753100783j</v>
      </c>
      <c r="AB97" s="70">
        <f t="shared" si="46"/>
        <v>-11.745384882258801</v>
      </c>
      <c r="AC97" s="70">
        <f t="shared" si="47"/>
        <v>-4.0041375310078298</v>
      </c>
      <c r="AD97" s="70"/>
    </row>
    <row r="98" spans="1:30">
      <c r="A98" s="21">
        <v>80</v>
      </c>
      <c r="B98" s="5">
        <f t="shared" si="38"/>
        <v>112.5</v>
      </c>
      <c r="C98" s="24">
        <f t="shared" si="25"/>
        <v>-107.04044696853259</v>
      </c>
      <c r="D98" s="24">
        <f t="shared" si="26"/>
        <v>-12.713633600602039</v>
      </c>
      <c r="E98" s="11">
        <f t="shared" si="27"/>
        <v>-129.67078135306974</v>
      </c>
      <c r="F98" s="11">
        <f t="shared" si="28"/>
        <v>313.05295898609722</v>
      </c>
      <c r="G98" s="6"/>
      <c r="H98" s="68">
        <f t="shared" si="29"/>
        <v>22.63033438453715</v>
      </c>
      <c r="I98" s="68">
        <f t="shared" si="30"/>
        <v>-9.3737914231134685</v>
      </c>
      <c r="K98" s="2">
        <f t="shared" si="31"/>
        <v>-12.2128284782326</v>
      </c>
      <c r="L98" s="2">
        <f t="shared" si="32"/>
        <v>-5.0587191906203399</v>
      </c>
      <c r="M98" s="2">
        <f t="shared" si="33"/>
        <v>-0.50080512236943797</v>
      </c>
      <c r="N98" s="2">
        <f t="shared" si="34"/>
        <v>-1.2090505185302201</v>
      </c>
      <c r="O98" s="28">
        <f t="shared" si="35"/>
        <v>9.7601663384031205</v>
      </c>
      <c r="P98" s="28">
        <f t="shared" si="36"/>
        <v>25.6598302860817</v>
      </c>
      <c r="Q98" s="2">
        <f t="shared" si="39"/>
        <v>35.419996624484824</v>
      </c>
      <c r="R98" s="30">
        <f t="shared" si="40"/>
        <v>-139.43094769147285</v>
      </c>
      <c r="S98" s="30">
        <f t="shared" si="41"/>
        <v>-3.02949590154455</v>
      </c>
      <c r="T98" s="30">
        <f t="shared" si="42"/>
        <v>-142.46044359301743</v>
      </c>
      <c r="V98" s="30">
        <f t="shared" si="43"/>
        <v>1360.8730232025966</v>
      </c>
      <c r="W98" s="30">
        <f t="shared" si="44"/>
        <v>4099.2155677354694</v>
      </c>
      <c r="Y98" s="70">
        <v>80</v>
      </c>
      <c r="Z98" s="71">
        <f t="shared" si="45"/>
        <v>303.67916756298376</v>
      </c>
      <c r="AA98" s="70" t="str">
        <f t="shared" si="37"/>
        <v>-11.8471379343324-4.17586411990473j</v>
      </c>
      <c r="AB98" s="70">
        <f t="shared" si="46"/>
        <v>-11.8471379343324</v>
      </c>
      <c r="AC98" s="70">
        <f t="shared" si="47"/>
        <v>-4.1758641199047304</v>
      </c>
      <c r="AD98" s="70"/>
    </row>
    <row r="99" spans="1:30">
      <c r="A99" s="21">
        <v>81</v>
      </c>
      <c r="B99" s="5">
        <f t="shared" si="38"/>
        <v>113.90625</v>
      </c>
      <c r="C99" s="24">
        <f t="shared" si="25"/>
        <v>-113.00374674511164</v>
      </c>
      <c r="D99" s="24">
        <f t="shared" si="26"/>
        <v>-12.245197811782072</v>
      </c>
      <c r="E99" s="11">
        <f t="shared" si="27"/>
        <v>-137.31443114432926</v>
      </c>
      <c r="F99" s="11">
        <f t="shared" si="28"/>
        <v>309.77639300982241</v>
      </c>
      <c r="G99" s="6"/>
      <c r="H99" s="68">
        <f t="shared" si="29"/>
        <v>24.310684399217628</v>
      </c>
      <c r="I99" s="68">
        <f t="shared" si="30"/>
        <v>-2.9984369330764249</v>
      </c>
      <c r="K99" s="2">
        <f t="shared" si="31"/>
        <v>-12.0850030189383</v>
      </c>
      <c r="L99" s="2">
        <f t="shared" si="32"/>
        <v>-5.3569134135743903</v>
      </c>
      <c r="M99" s="2">
        <f t="shared" si="33"/>
        <v>-0.160194792843771</v>
      </c>
      <c r="N99" s="2">
        <f t="shared" si="34"/>
        <v>-1.2988250672416899</v>
      </c>
      <c r="O99" s="28">
        <f t="shared" si="35"/>
        <v>10.3354948173151</v>
      </c>
      <c r="P99" s="28">
        <f t="shared" si="36"/>
        <v>27.565126755203799</v>
      </c>
      <c r="Q99" s="2">
        <f t="shared" si="39"/>
        <v>37.900621572518901</v>
      </c>
      <c r="R99" s="30">
        <f t="shared" si="40"/>
        <v>-147.64992596164436</v>
      </c>
      <c r="S99" s="30">
        <f t="shared" si="41"/>
        <v>-3.2544423559861713</v>
      </c>
      <c r="T99" s="30">
        <f t="shared" si="42"/>
        <v>-150.90436831763054</v>
      </c>
      <c r="V99" s="30">
        <f t="shared" si="43"/>
        <v>1383.7532323664166</v>
      </c>
      <c r="W99" s="30">
        <f t="shared" si="44"/>
        <v>3829.9896631972956</v>
      </c>
      <c r="Y99" s="70">
        <v>81</v>
      </c>
      <c r="Z99" s="71">
        <f t="shared" si="45"/>
        <v>306.77795607674597</v>
      </c>
      <c r="AA99" s="70" t="str">
        <f t="shared" si="37"/>
        <v>-11.9680279356008-4.40850449350643j</v>
      </c>
      <c r="AB99" s="70">
        <f t="shared" si="46"/>
        <v>-11.9680279356008</v>
      </c>
      <c r="AC99" s="70">
        <f t="shared" si="47"/>
        <v>-4.4085044935064301</v>
      </c>
      <c r="AD99" s="70"/>
    </row>
    <row r="100" spans="1:30">
      <c r="A100" s="21">
        <v>82</v>
      </c>
      <c r="B100" s="5">
        <f t="shared" si="38"/>
        <v>115.3125</v>
      </c>
      <c r="C100" s="24">
        <f t="shared" si="25"/>
        <v>-120.64559070717695</v>
      </c>
      <c r="D100" s="24">
        <f t="shared" si="26"/>
        <v>-11.757876697759032</v>
      </c>
      <c r="E100" s="11">
        <f t="shared" si="27"/>
        <v>-144.87536785678489</v>
      </c>
      <c r="F100" s="11">
        <f t="shared" si="28"/>
        <v>306.31322931768381</v>
      </c>
      <c r="G100" s="6"/>
      <c r="H100" s="68">
        <f t="shared" si="29"/>
        <v>24.229777149607933</v>
      </c>
      <c r="I100" s="68">
        <f t="shared" si="30"/>
        <v>3.5941479213211851</v>
      </c>
      <c r="K100" s="2">
        <f t="shared" si="31"/>
        <v>-11.949898005712701</v>
      </c>
      <c r="L100" s="2">
        <f t="shared" si="32"/>
        <v>-5.6518808321960403</v>
      </c>
      <c r="M100" s="2">
        <f t="shared" si="33"/>
        <v>0.19202130795366801</v>
      </c>
      <c r="N100" s="2">
        <f t="shared" si="34"/>
        <v>-1.29450250839518</v>
      </c>
      <c r="O100" s="28">
        <f t="shared" si="35"/>
        <v>10.9045975806182</v>
      </c>
      <c r="P100" s="28">
        <f t="shared" si="36"/>
        <v>27.4733885484845</v>
      </c>
      <c r="Q100" s="2">
        <f t="shared" si="39"/>
        <v>38.377986129102702</v>
      </c>
      <c r="R100" s="30">
        <f t="shared" si="40"/>
        <v>-155.77996543740309</v>
      </c>
      <c r="S100" s="30">
        <f t="shared" si="41"/>
        <v>-3.2436113988765669</v>
      </c>
      <c r="T100" s="30">
        <f t="shared" si="42"/>
        <v>-159.02357683627966</v>
      </c>
      <c r="V100" s="30">
        <f t="shared" si="43"/>
        <v>1418.5359796632895</v>
      </c>
      <c r="W100" s="30">
        <f t="shared" si="44"/>
        <v>3559.3336331173132</v>
      </c>
      <c r="Y100" s="70">
        <v>82</v>
      </c>
      <c r="Z100" s="71">
        <f t="shared" si="45"/>
        <v>309.90737723900497</v>
      </c>
      <c r="AA100" s="70" t="str">
        <f t="shared" si="37"/>
        <v>-12.0901129783827-4.7066282674148j</v>
      </c>
      <c r="AB100" s="70">
        <f t="shared" si="46"/>
        <v>-12.090112978382701</v>
      </c>
      <c r="AC100" s="70">
        <f t="shared" si="47"/>
        <v>-4.7066282674147999</v>
      </c>
      <c r="AD100" s="70"/>
    </row>
    <row r="101" spans="1:30">
      <c r="A101" s="21">
        <v>83</v>
      </c>
      <c r="B101" s="5">
        <f t="shared" si="38"/>
        <v>116.71875</v>
      </c>
      <c r="C101" s="24">
        <f t="shared" si="25"/>
        <v>-129.95556287140127</v>
      </c>
      <c r="D101" s="24">
        <f t="shared" si="26"/>
        <v>-11.277268946463169</v>
      </c>
      <c r="E101" s="11">
        <f t="shared" si="27"/>
        <v>-152.3490370648824</v>
      </c>
      <c r="F101" s="11">
        <f t="shared" si="28"/>
        <v>302.66555398999367</v>
      </c>
      <c r="G101" s="6"/>
      <c r="H101" s="68">
        <f t="shared" si="29"/>
        <v>22.393474193481136</v>
      </c>
      <c r="I101" s="68">
        <f t="shared" si="30"/>
        <v>9.9263444200720041</v>
      </c>
      <c r="K101" s="2">
        <f t="shared" si="31"/>
        <v>-11.807594820763899</v>
      </c>
      <c r="L101" s="2">
        <f t="shared" si="32"/>
        <v>-5.9434437691417603</v>
      </c>
      <c r="M101" s="2">
        <f t="shared" si="33"/>
        <v>0.53032587430073097</v>
      </c>
      <c r="N101" s="2">
        <f t="shared" si="34"/>
        <v>-1.1963960021651701</v>
      </c>
      <c r="O101" s="28">
        <f t="shared" si="35"/>
        <v>11.4671318220879</v>
      </c>
      <c r="P101" s="28">
        <f t="shared" si="36"/>
        <v>25.391261903451699</v>
      </c>
      <c r="Q101" s="2">
        <f t="shared" si="39"/>
        <v>36.858393725539599</v>
      </c>
      <c r="R101" s="30">
        <f t="shared" si="40"/>
        <v>-163.8161688869703</v>
      </c>
      <c r="S101" s="30">
        <f t="shared" si="41"/>
        <v>-2.997787709970563</v>
      </c>
      <c r="T101" s="30">
        <f t="shared" si="42"/>
        <v>-166.81395659694087</v>
      </c>
      <c r="V101" s="30">
        <f t="shared" si="43"/>
        <v>1465.5438335897954</v>
      </c>
      <c r="W101" s="30">
        <f t="shared" si="44"/>
        <v>3301.2987974950529</v>
      </c>
      <c r="Y101" s="70">
        <v>83</v>
      </c>
      <c r="Z101" s="71">
        <f t="shared" si="45"/>
        <v>312.59189841006565</v>
      </c>
      <c r="AA101" s="70" t="str">
        <f t="shared" si="37"/>
        <v>-12.1948415735524-5.06982909307394j</v>
      </c>
      <c r="AB101" s="70">
        <f t="shared" si="46"/>
        <v>-12.194841573552401</v>
      </c>
      <c r="AC101" s="70">
        <f t="shared" si="47"/>
        <v>-5.06982909307394</v>
      </c>
      <c r="AD101" s="70"/>
    </row>
    <row r="102" spans="1:30">
      <c r="A102" s="21">
        <v>84</v>
      </c>
      <c r="B102" s="5">
        <f t="shared" si="38"/>
        <v>118.125</v>
      </c>
      <c r="C102" s="24">
        <f t="shared" si="25"/>
        <v>-140.79612514398735</v>
      </c>
      <c r="D102" s="24">
        <f t="shared" si="26"/>
        <v>-10.827969720716991</v>
      </c>
      <c r="E102" s="11">
        <f t="shared" si="27"/>
        <v>-159.73093690974929</v>
      </c>
      <c r="F102" s="11">
        <f t="shared" si="28"/>
        <v>298.83556424997408</v>
      </c>
      <c r="G102" s="6"/>
      <c r="H102" s="68">
        <f t="shared" si="29"/>
        <v>18.934811765761928</v>
      </c>
      <c r="I102" s="68">
        <f t="shared" si="30"/>
        <v>15.539398424493909</v>
      </c>
      <c r="K102" s="2">
        <f t="shared" si="31"/>
        <v>-11.6581791822095</v>
      </c>
      <c r="L102" s="2">
        <f t="shared" si="32"/>
        <v>-6.2314265978006604</v>
      </c>
      <c r="M102" s="2">
        <f t="shared" si="33"/>
        <v>0.83020946149250796</v>
      </c>
      <c r="N102" s="2">
        <f t="shared" si="34"/>
        <v>-1.01161315580511</v>
      </c>
      <c r="O102" s="28">
        <f t="shared" si="35"/>
        <v>12.0227586921316</v>
      </c>
      <c r="P102" s="28">
        <f t="shared" si="36"/>
        <v>21.469592457296301</v>
      </c>
      <c r="Q102" s="2">
        <f t="shared" si="39"/>
        <v>33.492351149427904</v>
      </c>
      <c r="R102" s="30">
        <f t="shared" si="40"/>
        <v>-171.75369560188088</v>
      </c>
      <c r="S102" s="30">
        <f t="shared" si="41"/>
        <v>-2.5347806915343725</v>
      </c>
      <c r="T102" s="30">
        <f t="shared" si="42"/>
        <v>-174.28847629341527</v>
      </c>
      <c r="V102" s="30">
        <f t="shared" si="43"/>
        <v>1524.5361798533754</v>
      </c>
      <c r="W102" s="30">
        <f t="shared" si="44"/>
        <v>3067.5223055535184</v>
      </c>
      <c r="Y102" s="70">
        <v>84</v>
      </c>
      <c r="Z102" s="71">
        <f t="shared" si="45"/>
        <v>314.37496267446801</v>
      </c>
      <c r="AA102" s="70" t="str">
        <f t="shared" si="37"/>
        <v>-12.2644025133287-5.49274133153827j</v>
      </c>
      <c r="AB102" s="70">
        <f t="shared" si="46"/>
        <v>-12.264402513328699</v>
      </c>
      <c r="AC102" s="70">
        <f t="shared" si="47"/>
        <v>-5.4927413315382703</v>
      </c>
      <c r="AD102" s="70"/>
    </row>
    <row r="103" spans="1:30">
      <c r="A103" s="21">
        <v>85</v>
      </c>
      <c r="B103" s="5">
        <f t="shared" si="38"/>
        <v>119.53125</v>
      </c>
      <c r="C103" s="24">
        <f t="shared" si="25"/>
        <v>-152.91225822406105</v>
      </c>
      <c r="D103" s="24">
        <f t="shared" si="26"/>
        <v>-10.43179494957714</v>
      </c>
      <c r="E103" s="11">
        <f t="shared" si="27"/>
        <v>-167.01662081094642</v>
      </c>
      <c r="F103" s="11">
        <f t="shared" si="28"/>
        <v>294.82556714023161</v>
      </c>
      <c r="G103" s="6"/>
      <c r="H103" s="68">
        <f t="shared" si="29"/>
        <v>14.104362586885376</v>
      </c>
      <c r="I103" s="68">
        <f t="shared" si="30"/>
        <v>20.02665613670111</v>
      </c>
      <c r="K103" s="2">
        <f t="shared" si="31"/>
        <v>-11.501741092443201</v>
      </c>
      <c r="L103" s="2">
        <f t="shared" si="32"/>
        <v>-6.5156558480850899</v>
      </c>
      <c r="M103" s="2">
        <f t="shared" si="33"/>
        <v>1.0699461428660599</v>
      </c>
      <c r="N103" s="2">
        <f t="shared" si="34"/>
        <v>-0.75354109265234104</v>
      </c>
      <c r="O103" s="28">
        <f t="shared" si="35"/>
        <v>12.571143501899201</v>
      </c>
      <c r="P103" s="28">
        <f t="shared" si="36"/>
        <v>15.9924968019972</v>
      </c>
      <c r="Q103" s="2">
        <f t="shared" si="39"/>
        <v>28.563640303896399</v>
      </c>
      <c r="R103" s="30">
        <f t="shared" si="40"/>
        <v>-179.58776431284562</v>
      </c>
      <c r="S103" s="30">
        <f t="shared" si="41"/>
        <v>-1.8881342151118243</v>
      </c>
      <c r="T103" s="30">
        <f t="shared" si="42"/>
        <v>-181.47589852795744</v>
      </c>
      <c r="V103" s="30">
        <f t="shared" si="43"/>
        <v>1595.1493230701956</v>
      </c>
      <c r="W103" s="30">
        <f t="shared" si="44"/>
        <v>2866.6458919559277</v>
      </c>
      <c r="Y103" s="70">
        <v>85</v>
      </c>
      <c r="Z103" s="71">
        <f t="shared" si="45"/>
        <v>314.8522232769327</v>
      </c>
      <c r="AA103" s="70" t="str">
        <f t="shared" si="37"/>
        <v>-12.2830214137735-5.96541616459409j</v>
      </c>
      <c r="AB103" s="70">
        <f t="shared" si="46"/>
        <v>-12.283021413773501</v>
      </c>
      <c r="AC103" s="70">
        <f t="shared" si="47"/>
        <v>-5.9654161645940897</v>
      </c>
      <c r="AD103" s="70"/>
    </row>
    <row r="104" spans="1:30">
      <c r="A104" s="21">
        <v>86</v>
      </c>
      <c r="B104" s="5">
        <f t="shared" si="38"/>
        <v>120.9375</v>
      </c>
      <c r="C104" s="24">
        <f t="shared" si="25"/>
        <v>-165.94961774160095</v>
      </c>
      <c r="D104" s="24">
        <f t="shared" si="26"/>
        <v>-10.10620727704408</v>
      </c>
      <c r="E104" s="11">
        <f t="shared" si="27"/>
        <v>-174.20170014492066</v>
      </c>
      <c r="F104" s="11">
        <f t="shared" si="28"/>
        <v>290.63797813308202</v>
      </c>
      <c r="G104" s="6"/>
      <c r="H104" s="68">
        <f t="shared" si="29"/>
        <v>8.2520824033197151</v>
      </c>
      <c r="I104" s="68">
        <f t="shared" si="30"/>
        <v>23.063025300441858</v>
      </c>
      <c r="K104" s="2">
        <f t="shared" si="31"/>
        <v>-11.3383747839205</v>
      </c>
      <c r="L104" s="2">
        <f t="shared" si="32"/>
        <v>-6.7959603109227196</v>
      </c>
      <c r="M104" s="2">
        <f t="shared" si="33"/>
        <v>1.23216750687642</v>
      </c>
      <c r="N104" s="2">
        <f t="shared" si="34"/>
        <v>-0.440876583578234</v>
      </c>
      <c r="O104" s="28">
        <f t="shared" si="35"/>
        <v>13.1119559248865</v>
      </c>
      <c r="P104" s="28">
        <f t="shared" si="36"/>
        <v>9.3567788428538101</v>
      </c>
      <c r="Q104" s="2">
        <f t="shared" si="39"/>
        <v>22.468734767740308</v>
      </c>
      <c r="R104" s="30">
        <f t="shared" si="40"/>
        <v>-187.31365606980717</v>
      </c>
      <c r="S104" s="30">
        <f t="shared" si="41"/>
        <v>-1.104696439534095</v>
      </c>
      <c r="T104" s="30">
        <f t="shared" si="42"/>
        <v>-188.41835250934125</v>
      </c>
      <c r="V104" s="30">
        <f t="shared" si="43"/>
        <v>1677.1212344428509</v>
      </c>
      <c r="W104" s="30">
        <f t="shared" si="44"/>
        <v>2704.1679354719545</v>
      </c>
      <c r="Y104" s="70">
        <v>86</v>
      </c>
      <c r="Z104" s="71">
        <f t="shared" si="45"/>
        <v>313.70100343352385</v>
      </c>
      <c r="AA104" s="70" t="str">
        <f t="shared" si="37"/>
        <v>-12.2381100015517-6.47402990238611j</v>
      </c>
      <c r="AB104" s="70">
        <f t="shared" si="46"/>
        <v>-12.2381100015517</v>
      </c>
      <c r="AC104" s="70">
        <f t="shared" si="47"/>
        <v>-6.4740299023861096</v>
      </c>
      <c r="AD104" s="70"/>
    </row>
    <row r="105" spans="1:30">
      <c r="A105" s="21">
        <v>87</v>
      </c>
      <c r="B105" s="5">
        <f t="shared" si="38"/>
        <v>122.34375</v>
      </c>
      <c r="C105" s="24">
        <f t="shared" si="25"/>
        <v>-179.47989044885165</v>
      </c>
      <c r="D105" s="24">
        <f t="shared" si="26"/>
        <v>-9.8630577009066087</v>
      </c>
      <c r="E105" s="11">
        <f t="shared" si="27"/>
        <v>-181.2818468885487</v>
      </c>
      <c r="F105" s="11">
        <f t="shared" si="28"/>
        <v>286.27531967555899</v>
      </c>
      <c r="G105" s="6"/>
      <c r="H105" s="68">
        <f t="shared" si="29"/>
        <v>1.8019564396970589</v>
      </c>
      <c r="I105" s="68">
        <f t="shared" si="30"/>
        <v>24.428527442100034</v>
      </c>
      <c r="K105" s="2">
        <f t="shared" si="31"/>
        <v>-11.168178662397199</v>
      </c>
      <c r="L105" s="2">
        <f t="shared" si="32"/>
        <v>-7.0721711413863497</v>
      </c>
      <c r="M105" s="2">
        <f t="shared" si="33"/>
        <v>1.3051209614905901</v>
      </c>
      <c r="N105" s="2">
        <f t="shared" si="34"/>
        <v>-9.6271505792385595E-2</v>
      </c>
      <c r="O105" s="28">
        <f t="shared" si="35"/>
        <v>13.644870195912301</v>
      </c>
      <c r="P105" s="28">
        <f t="shared" si="36"/>
        <v>2.04318220137002</v>
      </c>
      <c r="Q105" s="2">
        <f t="shared" si="39"/>
        <v>15.68805239728232</v>
      </c>
      <c r="R105" s="30">
        <f t="shared" si="40"/>
        <v>-194.92671708446099</v>
      </c>
      <c r="S105" s="30">
        <f t="shared" si="41"/>
        <v>-0.24122576167296117</v>
      </c>
      <c r="T105" s="30">
        <f t="shared" si="42"/>
        <v>-195.16794284613397</v>
      </c>
      <c r="V105" s="30">
        <f t="shared" si="43"/>
        <v>1770.2205156494208</v>
      </c>
      <c r="W105" s="30">
        <f t="shared" si="44"/>
        <v>2582.6100205959106</v>
      </c>
      <c r="Y105" s="70">
        <v>87</v>
      </c>
      <c r="Z105" s="71">
        <f t="shared" si="45"/>
        <v>310.70384711765905</v>
      </c>
      <c r="AA105" s="70" t="str">
        <f t="shared" si="37"/>
        <v>-12.1211848776791-7.00187317967872j</v>
      </c>
      <c r="AB105" s="70">
        <f t="shared" si="46"/>
        <v>-12.1211848776791</v>
      </c>
      <c r="AC105" s="70">
        <f t="shared" si="47"/>
        <v>-7.0018731796787197</v>
      </c>
      <c r="AD105" s="70"/>
    </row>
    <row r="106" spans="1:30">
      <c r="A106" s="21">
        <v>88</v>
      </c>
      <c r="B106" s="5">
        <f t="shared" si="38"/>
        <v>123.75</v>
      </c>
      <c r="C106" s="24">
        <f t="shared" si="25"/>
        <v>-193.03151365312377</v>
      </c>
      <c r="D106" s="24">
        <f t="shared" si="26"/>
        <v>-9.7077340632239917</v>
      </c>
      <c r="E106" s="11">
        <f t="shared" si="27"/>
        <v>-188.25279622617603</v>
      </c>
      <c r="F106" s="11">
        <f t="shared" si="28"/>
        <v>281.74021966998697</v>
      </c>
      <c r="G106" s="6"/>
      <c r="H106" s="68">
        <f t="shared" si="29"/>
        <v>-4.7787174269477362</v>
      </c>
      <c r="I106" s="68">
        <f t="shared" si="30"/>
        <v>24.024234842204365</v>
      </c>
      <c r="K106" s="2">
        <f t="shared" si="31"/>
        <v>-10.991255247652701</v>
      </c>
      <c r="L106" s="2">
        <f t="shared" si="32"/>
        <v>-7.3441219603999102</v>
      </c>
      <c r="M106" s="2">
        <f t="shared" si="33"/>
        <v>1.28352118442871</v>
      </c>
      <c r="N106" s="2">
        <f t="shared" si="34"/>
        <v>0.25530823737665698</v>
      </c>
      <c r="O106" s="28">
        <f t="shared" si="35"/>
        <v>14.1695653073466</v>
      </c>
      <c r="P106" s="28">
        <f t="shared" si="36"/>
        <v>-5.4184386353744598</v>
      </c>
      <c r="Q106" s="2">
        <f t="shared" si="39"/>
        <v>8.7511266719721412</v>
      </c>
      <c r="R106" s="30">
        <f t="shared" si="40"/>
        <v>-202.42236153352263</v>
      </c>
      <c r="S106" s="30">
        <f t="shared" si="41"/>
        <v>0.63972120842672364</v>
      </c>
      <c r="T106" s="30">
        <f t="shared" si="42"/>
        <v>-201.78264032509591</v>
      </c>
      <c r="V106" s="30">
        <f t="shared" si="43"/>
        <v>1873.8986003661166</v>
      </c>
      <c r="W106" s="30">
        <f t="shared" si="44"/>
        <v>2501.8382445499833</v>
      </c>
      <c r="Y106" s="70">
        <v>88</v>
      </c>
      <c r="Z106" s="71">
        <f t="shared" si="45"/>
        <v>305.76445451219132</v>
      </c>
      <c r="AA106" s="70" t="str">
        <f t="shared" si="37"/>
        <v>-11.9284891917076-7.53054938300047j</v>
      </c>
      <c r="AB106" s="70">
        <f t="shared" si="46"/>
        <v>-11.9284891917076</v>
      </c>
      <c r="AC106" s="70">
        <f t="shared" si="47"/>
        <v>-7.5305493830004702</v>
      </c>
      <c r="AD106" s="70"/>
    </row>
    <row r="107" spans="1:30">
      <c r="A107" s="21">
        <v>89</v>
      </c>
      <c r="B107" s="5">
        <f t="shared" si="38"/>
        <v>125.15625</v>
      </c>
      <c r="C107" s="24">
        <f t="shared" si="25"/>
        <v>-206.12353252086271</v>
      </c>
      <c r="D107" s="24">
        <f t="shared" si="26"/>
        <v>-9.638778078239481</v>
      </c>
      <c r="E107" s="11">
        <f t="shared" si="27"/>
        <v>-195.11034911858206</v>
      </c>
      <c r="F107" s="11">
        <f t="shared" si="28"/>
        <v>277.03540989103129</v>
      </c>
      <c r="G107" s="6"/>
      <c r="H107" s="68">
        <f t="shared" si="29"/>
        <v>-11.013183402280651</v>
      </c>
      <c r="I107" s="68">
        <f t="shared" si="30"/>
        <v>21.879437637830872</v>
      </c>
      <c r="K107" s="2">
        <f t="shared" si="31"/>
        <v>-10.8077111117365</v>
      </c>
      <c r="L107" s="2">
        <f t="shared" si="32"/>
        <v>-7.6116489549589499</v>
      </c>
      <c r="M107" s="2">
        <f t="shared" si="33"/>
        <v>1.16893303349702</v>
      </c>
      <c r="N107" s="2">
        <f t="shared" si="34"/>
        <v>0.58839144296047396</v>
      </c>
      <c r="O107" s="28">
        <f t="shared" si="35"/>
        <v>14.6857252024739</v>
      </c>
      <c r="P107" s="28">
        <f t="shared" si="36"/>
        <v>-12.487505142880501</v>
      </c>
      <c r="Q107" s="2">
        <f t="shared" si="39"/>
        <v>2.1982200595933996</v>
      </c>
      <c r="R107" s="30">
        <f t="shared" si="40"/>
        <v>-209.79607432105595</v>
      </c>
      <c r="S107" s="30">
        <f t="shared" si="41"/>
        <v>1.4743217405998497</v>
      </c>
      <c r="T107" s="30">
        <f t="shared" si="42"/>
        <v>-208.32175258045612</v>
      </c>
      <c r="V107" s="30">
        <f t="shared" si="43"/>
        <v>1986.7789866713742</v>
      </c>
      <c r="W107" s="30">
        <f t="shared" si="44"/>
        <v>2459.3917918860307</v>
      </c>
      <c r="Y107" s="70">
        <v>89</v>
      </c>
      <c r="Z107" s="71">
        <f t="shared" si="45"/>
        <v>298.91484752886214</v>
      </c>
      <c r="AA107" s="70" t="str">
        <f t="shared" si="37"/>
        <v>-11.661272183117-8.04129549248728j</v>
      </c>
      <c r="AB107" s="70">
        <f t="shared" si="46"/>
        <v>-11.661272183116999</v>
      </c>
      <c r="AC107" s="70">
        <f t="shared" si="47"/>
        <v>-8.0412954924872793</v>
      </c>
      <c r="AD107" s="70"/>
    </row>
    <row r="108" spans="1:30">
      <c r="A108" s="21">
        <v>90</v>
      </c>
      <c r="B108" s="5">
        <f t="shared" si="38"/>
        <v>126.5625</v>
      </c>
      <c r="C108" s="24">
        <f t="shared" si="25"/>
        <v>-218.30014254804465</v>
      </c>
      <c r="D108" s="24">
        <f t="shared" si="26"/>
        <v>-9.6479986387975369</v>
      </c>
      <c r="E108" s="11">
        <f t="shared" si="27"/>
        <v>-201.85037483232495</v>
      </c>
      <c r="F108" s="11">
        <f t="shared" si="28"/>
        <v>272.16372434017842</v>
      </c>
      <c r="G108" s="6"/>
      <c r="H108" s="68">
        <f t="shared" si="29"/>
        <v>-16.449767715719695</v>
      </c>
      <c r="I108" s="68">
        <f t="shared" si="30"/>
        <v>18.149521814606192</v>
      </c>
      <c r="K108" s="2">
        <f t="shared" si="31"/>
        <v>-10.617656814772999</v>
      </c>
      <c r="L108" s="2">
        <f t="shared" si="32"/>
        <v>-7.8745909768053997</v>
      </c>
      <c r="M108" s="2">
        <f t="shared" si="33"/>
        <v>0.969658175975463</v>
      </c>
      <c r="N108" s="2">
        <f t="shared" si="34"/>
        <v>0.87884694271163699</v>
      </c>
      <c r="O108" s="28">
        <f t="shared" si="35"/>
        <v>15.1930389658739</v>
      </c>
      <c r="P108" s="28">
        <f t="shared" si="36"/>
        <v>-18.651878521036899</v>
      </c>
      <c r="Q108" s="2">
        <f t="shared" si="39"/>
        <v>-3.4588395551629993</v>
      </c>
      <c r="R108" s="30">
        <f t="shared" si="40"/>
        <v>-217.04341379819886</v>
      </c>
      <c r="S108" s="30">
        <f t="shared" si="41"/>
        <v>2.2021108053172043</v>
      </c>
      <c r="T108" s="30">
        <f t="shared" si="42"/>
        <v>-214.84130299288165</v>
      </c>
      <c r="V108" s="30">
        <f t="shared" si="43"/>
        <v>2106.1594781528429</v>
      </c>
      <c r="W108" s="30">
        <f t="shared" si="44"/>
        <v>2450.728680201963</v>
      </c>
      <c r="Y108" s="70">
        <v>90</v>
      </c>
      <c r="Z108" s="71">
        <f t="shared" si="45"/>
        <v>290.31324615478462</v>
      </c>
      <c r="AA108" s="70" t="str">
        <f t="shared" si="37"/>
        <v>-11.3257063333006-8.51632965344822j</v>
      </c>
      <c r="AB108" s="70">
        <f t="shared" si="46"/>
        <v>-11.3257063333006</v>
      </c>
      <c r="AC108" s="70">
        <f t="shared" si="47"/>
        <v>-8.5163296534482207</v>
      </c>
      <c r="AD108" s="70"/>
    </row>
    <row r="109" spans="1:30">
      <c r="A109" s="21">
        <v>91</v>
      </c>
      <c r="B109" s="5">
        <f t="shared" si="38"/>
        <v>127.96875</v>
      </c>
      <c r="C109" s="24">
        <f t="shared" si="25"/>
        <v>-229.16341485027002</v>
      </c>
      <c r="D109" s="24">
        <f t="shared" si="26"/>
        <v>-9.7210731878449863</v>
      </c>
      <c r="E109" s="11">
        <f t="shared" si="27"/>
        <v>-208.46881342794046</v>
      </c>
      <c r="F109" s="11">
        <f t="shared" si="28"/>
        <v>267.12809753864013</v>
      </c>
      <c r="G109" s="6"/>
      <c r="H109" s="68">
        <f t="shared" si="29"/>
        <v>-20.694601422329562</v>
      </c>
      <c r="I109" s="68">
        <f t="shared" si="30"/>
        <v>13.104711823268586</v>
      </c>
      <c r="K109" s="2">
        <f t="shared" si="31"/>
        <v>-10.421206838364</v>
      </c>
      <c r="L109" s="2">
        <f t="shared" si="32"/>
        <v>-8.1327896394973305</v>
      </c>
      <c r="M109" s="2">
        <f t="shared" si="33"/>
        <v>0.70013365051901399</v>
      </c>
      <c r="N109" s="2">
        <f t="shared" si="34"/>
        <v>1.10563185480547</v>
      </c>
      <c r="O109" s="28">
        <f t="shared" si="35"/>
        <v>15.6912010107052</v>
      </c>
      <c r="P109" s="28">
        <f t="shared" si="36"/>
        <v>-23.4649630585183</v>
      </c>
      <c r="Q109" s="2">
        <f t="shared" si="39"/>
        <v>-7.7737620478131007</v>
      </c>
      <c r="R109" s="30">
        <f t="shared" si="40"/>
        <v>-224.16001443864565</v>
      </c>
      <c r="S109" s="30">
        <f t="shared" si="41"/>
        <v>2.7703616361887384</v>
      </c>
      <c r="T109" s="30">
        <f t="shared" si="42"/>
        <v>-221.38965280245691</v>
      </c>
      <c r="V109" s="30">
        <f t="shared" si="43"/>
        <v>2227.7143277359573</v>
      </c>
      <c r="W109" s="30">
        <f t="shared" si="44"/>
        <v>2469.3799239633031</v>
      </c>
      <c r="Y109" s="70">
        <v>91</v>
      </c>
      <c r="Z109" s="71">
        <f t="shared" si="45"/>
        <v>280.23280936190872</v>
      </c>
      <c r="AA109" s="70" t="str">
        <f t="shared" si="37"/>
        <v>-10.9324481256932-8.94012785605618j</v>
      </c>
      <c r="AB109" s="70">
        <f t="shared" si="46"/>
        <v>-10.932448125693201</v>
      </c>
      <c r="AC109" s="70">
        <f t="shared" si="47"/>
        <v>-8.9401278560561792</v>
      </c>
      <c r="AD109" s="70"/>
    </row>
    <row r="110" spans="1:30">
      <c r="A110" s="21">
        <v>92</v>
      </c>
      <c r="B110" s="5">
        <f t="shared" si="38"/>
        <v>129.375</v>
      </c>
      <c r="C110" s="24">
        <f t="shared" si="25"/>
        <v>-238.40183357381343</v>
      </c>
      <c r="D110" s="24">
        <f t="shared" si="26"/>
        <v>-9.8385935821487376</v>
      </c>
      <c r="E110" s="11">
        <f t="shared" si="27"/>
        <v>-214.96167820549806</v>
      </c>
      <c r="F110" s="11">
        <f t="shared" si="28"/>
        <v>261.93156275970756</v>
      </c>
      <c r="G110" s="6"/>
      <c r="H110" s="68">
        <f t="shared" si="29"/>
        <v>-23.440155368315367</v>
      </c>
      <c r="I110" s="68">
        <f t="shared" si="30"/>
        <v>7.1104933942193114</v>
      </c>
      <c r="K110" s="2">
        <f t="shared" si="31"/>
        <v>-10.218479516629699</v>
      </c>
      <c r="L110" s="2">
        <f t="shared" si="32"/>
        <v>-8.3860894138150499</v>
      </c>
      <c r="M110" s="2">
        <f t="shared" si="33"/>
        <v>0.37988593448096197</v>
      </c>
      <c r="N110" s="2">
        <f t="shared" si="34"/>
        <v>1.2523160957734201</v>
      </c>
      <c r="O110" s="28">
        <f t="shared" si="35"/>
        <v>16.179911262779399</v>
      </c>
      <c r="P110" s="28">
        <f t="shared" si="36"/>
        <v>-26.578061040111301</v>
      </c>
      <c r="Q110" s="2">
        <f t="shared" si="39"/>
        <v>-10.398149777331902</v>
      </c>
      <c r="R110" s="30">
        <f t="shared" si="40"/>
        <v>-231.14158946827746</v>
      </c>
      <c r="S110" s="30">
        <f t="shared" si="41"/>
        <v>3.1379056717959344</v>
      </c>
      <c r="T110" s="30">
        <f t="shared" si="42"/>
        <v>-228.00368379648154</v>
      </c>
      <c r="V110" s="30">
        <f t="shared" si="43"/>
        <v>2345.5387497718125</v>
      </c>
      <c r="W110" s="30">
        <f t="shared" si="44"/>
        <v>2507.0809376555703</v>
      </c>
      <c r="Y110" s="70">
        <v>92</v>
      </c>
      <c r="Z110" s="71">
        <f t="shared" si="45"/>
        <v>269.04205615392686</v>
      </c>
      <c r="AA110" s="70" t="str">
        <f t="shared" si="37"/>
        <v>-10.4958742312507-9.30053723741499j</v>
      </c>
      <c r="AB110" s="70">
        <f t="shared" si="46"/>
        <v>-10.495874231250699</v>
      </c>
      <c r="AC110" s="70">
        <f t="shared" si="47"/>
        <v>-9.3005372374149893</v>
      </c>
      <c r="AD110" s="70"/>
    </row>
    <row r="111" spans="1:30">
      <c r="A111" s="21">
        <v>93</v>
      </c>
      <c r="B111" s="5">
        <f t="shared" si="38"/>
        <v>130.78125</v>
      </c>
      <c r="C111" s="24">
        <f t="shared" si="25"/>
        <v>-245.81257812872772</v>
      </c>
      <c r="D111" s="24">
        <f t="shared" si="26"/>
        <v>-9.9774806726768421</v>
      </c>
      <c r="E111" s="11">
        <f t="shared" si="27"/>
        <v>-221.32505810603959</v>
      </c>
      <c r="F111" s="11">
        <f t="shared" si="28"/>
        <v>256.57725020162036</v>
      </c>
      <c r="G111" s="6"/>
      <c r="H111" s="68">
        <f t="shared" si="29"/>
        <v>-24.487520022688127</v>
      </c>
      <c r="I111" s="68">
        <f t="shared" si="30"/>
        <v>0.60113487542171939</v>
      </c>
      <c r="K111" s="2">
        <f t="shared" si="31"/>
        <v>-10.009596964928001</v>
      </c>
      <c r="L111" s="2">
        <f t="shared" si="32"/>
        <v>-8.6343377214459807</v>
      </c>
      <c r="M111" s="2">
        <f t="shared" si="33"/>
        <v>3.2116292251158099E-2</v>
      </c>
      <c r="N111" s="2">
        <f t="shared" si="34"/>
        <v>1.30827270502816</v>
      </c>
      <c r="O111" s="28">
        <f t="shared" si="35"/>
        <v>16.658875341314801</v>
      </c>
      <c r="P111" s="28">
        <f t="shared" si="36"/>
        <v>-27.765635152900799</v>
      </c>
      <c r="Q111" s="2">
        <f t="shared" si="39"/>
        <v>-11.106759811585999</v>
      </c>
      <c r="R111" s="30">
        <f t="shared" si="40"/>
        <v>-237.98393344735439</v>
      </c>
      <c r="S111" s="30">
        <f t="shared" si="41"/>
        <v>3.2781151302126723</v>
      </c>
      <c r="T111" s="30">
        <f t="shared" si="42"/>
        <v>-234.70581831714173</v>
      </c>
      <c r="V111" s="30">
        <f t="shared" si="43"/>
        <v>2452.5902473802471</v>
      </c>
      <c r="W111" s="30">
        <f t="shared" si="44"/>
        <v>2553.9967433340448</v>
      </c>
      <c r="Y111" s="70">
        <v>93</v>
      </c>
      <c r="Z111" s="71">
        <f t="shared" si="45"/>
        <v>257.17838507704209</v>
      </c>
      <c r="AA111" s="70" t="str">
        <f t="shared" si="37"/>
        <v>-10.0330484510586-9.58964535649586j</v>
      </c>
      <c r="AB111" s="70">
        <f t="shared" si="46"/>
        <v>-10.033048451058599</v>
      </c>
      <c r="AC111" s="70">
        <f t="shared" si="47"/>
        <v>-9.5896453564958595</v>
      </c>
      <c r="AD111" s="70"/>
    </row>
    <row r="112" spans="1:30">
      <c r="A112" s="21">
        <v>94</v>
      </c>
      <c r="B112" s="5">
        <f t="shared" si="38"/>
        <v>132.1875</v>
      </c>
      <c r="C112" s="24">
        <f t="shared" si="25"/>
        <v>-251.31593611624641</v>
      </c>
      <c r="D112" s="24">
        <f t="shared" si="26"/>
        <v>-10.112665113191076</v>
      </c>
      <c r="E112" s="11">
        <f t="shared" si="27"/>
        <v>-227.55512006745494</v>
      </c>
      <c r="F112" s="11">
        <f t="shared" si="28"/>
        <v>251.06838510205313</v>
      </c>
      <c r="G112" s="6"/>
      <c r="H112" s="68">
        <f t="shared" si="29"/>
        <v>-23.760816048791479</v>
      </c>
      <c r="I112" s="68">
        <f t="shared" si="30"/>
        <v>-5.951774583726559</v>
      </c>
      <c r="K112" s="2">
        <f t="shared" si="31"/>
        <v>-9.7946850062976303</v>
      </c>
      <c r="L112" s="2">
        <f t="shared" si="32"/>
        <v>-8.8773850268921599</v>
      </c>
      <c r="M112" s="2">
        <f t="shared" si="33"/>
        <v>-0.31798010689344602</v>
      </c>
      <c r="N112" s="2">
        <f t="shared" si="34"/>
        <v>1.26944774550577</v>
      </c>
      <c r="O112" s="28">
        <f t="shared" si="35"/>
        <v>17.127804736260099</v>
      </c>
      <c r="P112" s="28">
        <f t="shared" si="36"/>
        <v>-26.941648183837099</v>
      </c>
      <c r="Q112" s="2">
        <f t="shared" si="39"/>
        <v>-9.8138434475769998</v>
      </c>
      <c r="R112" s="30">
        <f t="shared" si="40"/>
        <v>-244.68292480371503</v>
      </c>
      <c r="S112" s="30">
        <f t="shared" si="41"/>
        <v>3.1808321350456197</v>
      </c>
      <c r="T112" s="30">
        <f t="shared" si="42"/>
        <v>-241.50209266866941</v>
      </c>
      <c r="V112" s="30">
        <f t="shared" si="43"/>
        <v>2541.4738995517223</v>
      </c>
      <c r="W112" s="30">
        <f t="shared" si="44"/>
        <v>2599.1588022411843</v>
      </c>
      <c r="Y112" s="70">
        <v>94</v>
      </c>
      <c r="Z112" s="71">
        <f t="shared" si="45"/>
        <v>245.11661051832658</v>
      </c>
      <c r="AA112" s="70" t="str">
        <f t="shared" si="37"/>
        <v>-9.56249425375669-9.80434247155764j</v>
      </c>
      <c r="AB112" s="70">
        <f t="shared" si="46"/>
        <v>-9.5624942537566895</v>
      </c>
      <c r="AC112" s="70">
        <f t="shared" si="47"/>
        <v>-9.8043424715576393</v>
      </c>
      <c r="AD112" s="70"/>
    </row>
    <row r="113" spans="1:30">
      <c r="A113" s="21">
        <v>95</v>
      </c>
      <c r="B113" s="5">
        <f t="shared" si="38"/>
        <v>133.59375</v>
      </c>
      <c r="C113" s="24">
        <f t="shared" si="25"/>
        <v>-254.96080293387413</v>
      </c>
      <c r="D113" s="24">
        <f t="shared" si="26"/>
        <v>-10.218912620763449</v>
      </c>
      <c r="E113" s="11">
        <f t="shared" si="27"/>
        <v>-233.64811133337551</v>
      </c>
      <c r="F113" s="11">
        <f t="shared" si="28"/>
        <v>245.40828579535219</v>
      </c>
      <c r="G113" s="6"/>
      <c r="H113" s="68">
        <f t="shared" si="29"/>
        <v>-21.312691600498631</v>
      </c>
      <c r="I113" s="68">
        <f t="shared" si="30"/>
        <v>-12.073490661032345</v>
      </c>
      <c r="K113" s="2">
        <f t="shared" si="31"/>
        <v>-9.5738730956663307</v>
      </c>
      <c r="L113" s="2">
        <f t="shared" si="32"/>
        <v>-9.1150849275449595</v>
      </c>
      <c r="M113" s="2">
        <f t="shared" si="33"/>
        <v>-0.64503952509711804</v>
      </c>
      <c r="N113" s="2">
        <f t="shared" si="34"/>
        <v>1.1386540027647201</v>
      </c>
      <c r="O113" s="28">
        <f t="shared" si="35"/>
        <v>17.586416982082099</v>
      </c>
      <c r="P113" s="28">
        <f t="shared" si="36"/>
        <v>-24.165796232426001</v>
      </c>
      <c r="Q113" s="2">
        <f t="shared" si="39"/>
        <v>-6.5793792503439015</v>
      </c>
      <c r="R113" s="30">
        <f t="shared" si="40"/>
        <v>-251.23452831545762</v>
      </c>
      <c r="S113" s="30">
        <f t="shared" si="41"/>
        <v>2.8531046319273692</v>
      </c>
      <c r="T113" s="30">
        <f t="shared" si="42"/>
        <v>-248.38142368353024</v>
      </c>
      <c r="V113" s="30">
        <f t="shared" si="43"/>
        <v>2605.4221669009489</v>
      </c>
      <c r="W113" s="30">
        <f t="shared" si="44"/>
        <v>2631.1837750467384</v>
      </c>
      <c r="Y113" s="70">
        <v>95</v>
      </c>
      <c r="Z113" s="71">
        <f t="shared" si="45"/>
        <v>233.33479513431985</v>
      </c>
      <c r="AA113" s="70" t="str">
        <f t="shared" si="37"/>
        <v>-9.10286182953971-9.94653609085408j</v>
      </c>
      <c r="AB113" s="70">
        <f t="shared" si="46"/>
        <v>-9.1028618295397106</v>
      </c>
      <c r="AC113" s="70">
        <f t="shared" si="47"/>
        <v>-9.9465360908540799</v>
      </c>
      <c r="AD113" s="70"/>
    </row>
    <row r="114" spans="1:30">
      <c r="A114" s="21">
        <v>96</v>
      </c>
      <c r="B114" s="5">
        <f t="shared" si="38"/>
        <v>135</v>
      </c>
      <c r="C114" s="24">
        <f t="shared" si="25"/>
        <v>-256.9208697893834</v>
      </c>
      <c r="D114" s="24">
        <f t="shared" si="26"/>
        <v>-10.272661446540249</v>
      </c>
      <c r="E114" s="11">
        <f t="shared" si="27"/>
        <v>-239.6003617136947</v>
      </c>
      <c r="F114" s="11">
        <f t="shared" si="28"/>
        <v>239.60036171369475</v>
      </c>
      <c r="G114" s="6"/>
      <c r="H114" s="68">
        <f t="shared" si="29"/>
        <v>-17.320508075688718</v>
      </c>
      <c r="I114" s="68">
        <f t="shared" si="30"/>
        <v>-17.320508075688835</v>
      </c>
      <c r="K114" s="2">
        <f t="shared" si="31"/>
        <v>-9.3472942418723797</v>
      </c>
      <c r="L114" s="2">
        <f t="shared" si="32"/>
        <v>-9.3472942418723797</v>
      </c>
      <c r="M114" s="2">
        <f t="shared" si="33"/>
        <v>-0.92536720466787004</v>
      </c>
      <c r="N114" s="2">
        <f t="shared" si="34"/>
        <v>0.92536720466786504</v>
      </c>
      <c r="O114" s="28">
        <f t="shared" si="35"/>
        <v>18.0344358279125</v>
      </c>
      <c r="P114" s="28">
        <f t="shared" si="36"/>
        <v>-19.639183855566699</v>
      </c>
      <c r="Q114" s="2">
        <f t="shared" si="39"/>
        <v>-1.6047480276541997</v>
      </c>
      <c r="R114" s="30">
        <f t="shared" si="40"/>
        <v>-257.63479754160721</v>
      </c>
      <c r="S114" s="30">
        <f t="shared" si="41"/>
        <v>2.3186757798779816</v>
      </c>
      <c r="T114" s="30">
        <f t="shared" si="42"/>
        <v>-255.31612176172919</v>
      </c>
      <c r="V114" s="30">
        <f t="shared" si="43"/>
        <v>2639.2611138969864</v>
      </c>
      <c r="W114" s="30">
        <f t="shared" si="44"/>
        <v>2639.2611138969887</v>
      </c>
      <c r="Y114" s="70">
        <v>96</v>
      </c>
      <c r="Z114" s="71">
        <f t="shared" si="45"/>
        <v>222.27985363800593</v>
      </c>
      <c r="AA114" s="70" t="str">
        <f t="shared" si="37"/>
        <v>-8.67158622438762-10.0230022593571j</v>
      </c>
      <c r="AB114" s="70">
        <f t="shared" si="46"/>
        <v>-8.6715862243876192</v>
      </c>
      <c r="AC114" s="70">
        <f t="shared" si="47"/>
        <v>-10.023002259357099</v>
      </c>
      <c r="AD114" s="70"/>
    </row>
    <row r="115" spans="1:30">
      <c r="A115" s="21">
        <v>97</v>
      </c>
      <c r="B115" s="5">
        <f t="shared" si="38"/>
        <v>136.40625</v>
      </c>
      <c r="C115" s="24">
        <f t="shared" si="25"/>
        <v>-257.4817764563843</v>
      </c>
      <c r="D115" s="24">
        <f t="shared" si="26"/>
        <v>-10.253738930309689</v>
      </c>
      <c r="E115" s="11">
        <f t="shared" si="27"/>
        <v>-245.40828579535204</v>
      </c>
      <c r="F115" s="11">
        <f t="shared" si="28"/>
        <v>233.64811133337568</v>
      </c>
      <c r="G115" s="6"/>
      <c r="H115" s="68">
        <f t="shared" si="29"/>
        <v>-12.073490661032279</v>
      </c>
      <c r="I115" s="68">
        <f t="shared" si="30"/>
        <v>-21.312691600498667</v>
      </c>
      <c r="K115" s="2">
        <f t="shared" si="31"/>
        <v>-9.1150849275449595</v>
      </c>
      <c r="L115" s="2">
        <f t="shared" si="32"/>
        <v>-9.5738730956663307</v>
      </c>
      <c r="M115" s="2">
        <f t="shared" si="33"/>
        <v>-1.1386540027647301</v>
      </c>
      <c r="N115" s="2">
        <f t="shared" si="34"/>
        <v>0.64503952509711804</v>
      </c>
      <c r="O115" s="28">
        <f t="shared" si="35"/>
        <v>18.471591403951201</v>
      </c>
      <c r="P115" s="28">
        <f t="shared" si="36"/>
        <v>-13.6897544710768</v>
      </c>
      <c r="Q115" s="2">
        <f t="shared" si="39"/>
        <v>4.7818369328744019</v>
      </c>
      <c r="R115" s="30">
        <f t="shared" si="40"/>
        <v>-263.87987719930322</v>
      </c>
      <c r="S115" s="30">
        <f t="shared" si="41"/>
        <v>1.6162638100445204</v>
      </c>
      <c r="T115" s="30">
        <f t="shared" si="42"/>
        <v>-262.26361338925869</v>
      </c>
      <c r="V115" s="30">
        <f t="shared" si="43"/>
        <v>2640.1509150961242</v>
      </c>
      <c r="W115" s="30">
        <f t="shared" si="44"/>
        <v>2614.3015107460828</v>
      </c>
      <c r="Y115" s="70">
        <v>97</v>
      </c>
      <c r="Z115" s="71">
        <f t="shared" si="45"/>
        <v>212.33541973287703</v>
      </c>
      <c r="AA115" s="70" t="str">
        <f t="shared" si="37"/>
        <v>-8.28363376423581-10.044884361793j</v>
      </c>
      <c r="AB115" s="70">
        <f t="shared" si="46"/>
        <v>-8.2836337642358107</v>
      </c>
      <c r="AC115" s="70">
        <f t="shared" si="47"/>
        <v>-10.044884361793001</v>
      </c>
      <c r="AD115" s="70"/>
    </row>
    <row r="116" spans="1:30">
      <c r="A116" s="21">
        <v>98</v>
      </c>
      <c r="B116" s="5">
        <f t="shared" si="38"/>
        <v>137.8125</v>
      </c>
      <c r="C116" s="24">
        <f t="shared" si="25"/>
        <v>-257.02015968577967</v>
      </c>
      <c r="D116" s="24">
        <f t="shared" si="26"/>
        <v>-10.14683277239793</v>
      </c>
      <c r="E116" s="11">
        <f t="shared" si="27"/>
        <v>-251.0683851020531</v>
      </c>
      <c r="F116" s="11">
        <f t="shared" si="28"/>
        <v>227.55512006745496</v>
      </c>
      <c r="G116" s="6"/>
      <c r="H116" s="68">
        <f t="shared" si="29"/>
        <v>-5.9517745837265705</v>
      </c>
      <c r="I116" s="68">
        <f t="shared" si="30"/>
        <v>-23.760816048791476</v>
      </c>
      <c r="K116" s="2">
        <f t="shared" si="31"/>
        <v>-8.8773850268921599</v>
      </c>
      <c r="L116" s="2">
        <f t="shared" si="32"/>
        <v>-9.7946850062976303</v>
      </c>
      <c r="M116" s="2">
        <f t="shared" si="33"/>
        <v>-1.26944774550577</v>
      </c>
      <c r="N116" s="2">
        <f t="shared" si="34"/>
        <v>0.31798010689344702</v>
      </c>
      <c r="O116" s="28">
        <f t="shared" si="35"/>
        <v>18.897620384025501</v>
      </c>
      <c r="P116" s="28">
        <f t="shared" si="36"/>
        <v>-6.7485315561129902</v>
      </c>
      <c r="Q116" s="2">
        <f t="shared" si="39"/>
        <v>12.149088827912511</v>
      </c>
      <c r="R116" s="30">
        <f t="shared" si="40"/>
        <v>-269.96600548607859</v>
      </c>
      <c r="S116" s="30">
        <f t="shared" si="41"/>
        <v>0.79675697238641963</v>
      </c>
      <c r="T116" s="30">
        <f t="shared" si="42"/>
        <v>-269.1692485136922</v>
      </c>
      <c r="V116" s="30">
        <f t="shared" si="43"/>
        <v>2607.9405794666186</v>
      </c>
      <c r="W116" s="30">
        <f t="shared" si="44"/>
        <v>2550.0607768101945</v>
      </c>
      <c r="Y116" s="70">
        <v>98</v>
      </c>
      <c r="Z116" s="71">
        <f t="shared" si="45"/>
        <v>203.7943040186635</v>
      </c>
      <c r="AA116" s="70" t="str">
        <f t="shared" si="37"/>
        <v>-7.95042758222663-10.0268757588386j</v>
      </c>
      <c r="AB116" s="70">
        <f t="shared" si="46"/>
        <v>-7.9504275822266299</v>
      </c>
      <c r="AC116" s="70">
        <f t="shared" si="47"/>
        <v>-10.026875758838599</v>
      </c>
      <c r="AD116" s="70"/>
    </row>
    <row r="117" spans="1:30">
      <c r="A117" s="21">
        <v>99</v>
      </c>
      <c r="B117" s="5">
        <f t="shared" si="38"/>
        <v>139.21875</v>
      </c>
      <c r="C117" s="24">
        <f t="shared" si="25"/>
        <v>-255.97611532619871</v>
      </c>
      <c r="D117" s="24">
        <f t="shared" si="26"/>
        <v>-9.9426104264741397</v>
      </c>
      <c r="E117" s="11">
        <f t="shared" si="27"/>
        <v>-256.57725020162042</v>
      </c>
      <c r="F117" s="11">
        <f t="shared" si="28"/>
        <v>221.32505810603951</v>
      </c>
      <c r="G117" s="6"/>
      <c r="H117" s="68">
        <f t="shared" si="29"/>
        <v>0.6011348754217074</v>
      </c>
      <c r="I117" s="68">
        <f t="shared" si="30"/>
        <v>-24.487520022688127</v>
      </c>
      <c r="K117" s="2">
        <f t="shared" si="31"/>
        <v>-8.6343377214459807</v>
      </c>
      <c r="L117" s="2">
        <f t="shared" si="32"/>
        <v>-10.009596964928001</v>
      </c>
      <c r="M117" s="2">
        <f t="shared" si="33"/>
        <v>-1.30827270502816</v>
      </c>
      <c r="N117" s="2">
        <f t="shared" si="34"/>
        <v>-3.2116292251157398E-2</v>
      </c>
      <c r="O117" s="28">
        <f t="shared" si="35"/>
        <v>19.312266144207999</v>
      </c>
      <c r="P117" s="28">
        <f t="shared" si="36"/>
        <v>0.68160808498284498</v>
      </c>
      <c r="Q117" s="2">
        <f t="shared" si="39"/>
        <v>19.993874229190844</v>
      </c>
      <c r="R117" s="30">
        <f t="shared" si="40"/>
        <v>-275.88951634582844</v>
      </c>
      <c r="S117" s="30">
        <f t="shared" si="41"/>
        <v>-8.0473209561137571E-2</v>
      </c>
      <c r="T117" s="30">
        <f t="shared" si="42"/>
        <v>-275.96998955538953</v>
      </c>
      <c r="V117" s="30">
        <f t="shared" si="43"/>
        <v>2545.0707931706102</v>
      </c>
      <c r="W117" s="30">
        <f t="shared" si="44"/>
        <v>2444.0187022611781</v>
      </c>
      <c r="Y117" s="70">
        <v>99</v>
      </c>
      <c r="Z117" s="71">
        <f t="shared" si="45"/>
        <v>196.83753808335138</v>
      </c>
      <c r="AA117" s="70" t="str">
        <f t="shared" si="37"/>
        <v>-7.67903008639606-9.98614547879741j</v>
      </c>
      <c r="AB117" s="70">
        <f t="shared" si="46"/>
        <v>-7.6790300863960601</v>
      </c>
      <c r="AC117" s="70">
        <f t="shared" si="47"/>
        <v>-9.9861454787974093</v>
      </c>
      <c r="AD117" s="70"/>
    </row>
    <row r="118" spans="1:30">
      <c r="A118" s="21">
        <v>100</v>
      </c>
      <c r="B118" s="5">
        <f t="shared" si="38"/>
        <v>140.625</v>
      </c>
      <c r="C118" s="24">
        <f t="shared" si="25"/>
        <v>-254.8210693654882</v>
      </c>
      <c r="D118" s="24">
        <f t="shared" si="26"/>
        <v>-9.6384055095884698</v>
      </c>
      <c r="E118" s="11">
        <f t="shared" si="27"/>
        <v>-261.9315627597075</v>
      </c>
      <c r="F118" s="11">
        <f t="shared" si="28"/>
        <v>214.96167820549809</v>
      </c>
      <c r="G118" s="6"/>
      <c r="H118" s="68">
        <f t="shared" si="29"/>
        <v>7.1104933942193007</v>
      </c>
      <c r="I118" s="68">
        <f t="shared" si="30"/>
        <v>-23.44015536831537</v>
      </c>
      <c r="K118" s="2">
        <f t="shared" si="31"/>
        <v>-8.3860894138150499</v>
      </c>
      <c r="L118" s="2">
        <f t="shared" si="32"/>
        <v>-10.218479516629699</v>
      </c>
      <c r="M118" s="2">
        <f t="shared" si="33"/>
        <v>-1.2523160957734201</v>
      </c>
      <c r="N118" s="2">
        <f t="shared" si="34"/>
        <v>-0.37988593448096097</v>
      </c>
      <c r="O118" s="28">
        <f t="shared" si="35"/>
        <v>19.715278917397399</v>
      </c>
      <c r="P118" s="28">
        <f t="shared" si="36"/>
        <v>8.0623666732312405</v>
      </c>
      <c r="Q118" s="2">
        <f t="shared" si="39"/>
        <v>27.777645590628637</v>
      </c>
      <c r="R118" s="30">
        <f t="shared" si="40"/>
        <v>-281.64684167710493</v>
      </c>
      <c r="S118" s="30">
        <f t="shared" si="41"/>
        <v>-0.95187327901193974</v>
      </c>
      <c r="T118" s="30">
        <f t="shared" si="42"/>
        <v>-282.59871495611685</v>
      </c>
      <c r="V118" s="30">
        <f t="shared" si="43"/>
        <v>2456.068798931547</v>
      </c>
      <c r="W118" s="30">
        <f t="shared" si="44"/>
        <v>2297.8135462138366</v>
      </c>
      <c r="Y118" s="70">
        <v>100</v>
      </c>
      <c r="Z118" s="71">
        <f t="shared" si="45"/>
        <v>191.52152283718272</v>
      </c>
      <c r="AA118" s="70" t="str">
        <f t="shared" si="37"/>
        <v>-7.47164159021512-9.94108480200865j</v>
      </c>
      <c r="AB118" s="70">
        <f t="shared" si="46"/>
        <v>-7.4716415902151203</v>
      </c>
      <c r="AC118" s="70">
        <f t="shared" si="47"/>
        <v>-9.9410848020086497</v>
      </c>
      <c r="AD118" s="70"/>
    </row>
    <row r="119" spans="1:30">
      <c r="A119" s="21">
        <v>101</v>
      </c>
      <c r="B119" s="5">
        <f t="shared" si="38"/>
        <v>142.03125</v>
      </c>
      <c r="C119" s="24">
        <f t="shared" si="25"/>
        <v>-254.02338571537143</v>
      </c>
      <c r="D119" s="24">
        <f t="shared" si="26"/>
        <v>-9.2384214943028304</v>
      </c>
      <c r="E119" s="11">
        <f t="shared" si="27"/>
        <v>-267.12809753864008</v>
      </c>
      <c r="F119" s="11">
        <f t="shared" si="28"/>
        <v>208.46881342794055</v>
      </c>
      <c r="G119" s="6"/>
      <c r="H119" s="68">
        <f t="shared" si="29"/>
        <v>13.104711823268648</v>
      </c>
      <c r="I119" s="68">
        <f t="shared" si="30"/>
        <v>-20.694601422329523</v>
      </c>
      <c r="K119" s="2">
        <f t="shared" si="31"/>
        <v>-8.1327896394973695</v>
      </c>
      <c r="L119" s="2">
        <f t="shared" si="32"/>
        <v>-10.421206838364</v>
      </c>
      <c r="M119" s="2">
        <f t="shared" si="33"/>
        <v>-1.10563185480546</v>
      </c>
      <c r="N119" s="2">
        <f t="shared" si="34"/>
        <v>-0.70013365051901399</v>
      </c>
      <c r="O119" s="28">
        <f t="shared" si="35"/>
        <v>20.1064159437685</v>
      </c>
      <c r="P119" s="28">
        <f t="shared" si="36"/>
        <v>14.859023981671299</v>
      </c>
      <c r="Q119" s="2">
        <f t="shared" si="39"/>
        <v>34.965439925439796</v>
      </c>
      <c r="R119" s="30">
        <f t="shared" si="40"/>
        <v>-287.2345134824086</v>
      </c>
      <c r="S119" s="30">
        <f t="shared" si="41"/>
        <v>-1.7543121584026515</v>
      </c>
      <c r="T119" s="30">
        <f t="shared" si="42"/>
        <v>-288.98882564081123</v>
      </c>
      <c r="V119" s="30">
        <f t="shared" si="43"/>
        <v>2346.7751066484661</v>
      </c>
      <c r="W119" s="30">
        <f t="shared" si="44"/>
        <v>2117.1082174605722</v>
      </c>
      <c r="Y119" s="70">
        <v>101</v>
      </c>
      <c r="Z119" s="71">
        <f t="shared" si="45"/>
        <v>187.77421200561102</v>
      </c>
      <c r="AA119" s="70" t="str">
        <f t="shared" si="37"/>
        <v>-7.32545142293852-9.90996555103488j</v>
      </c>
      <c r="AB119" s="70">
        <f t="shared" si="46"/>
        <v>-7.3254514229385199</v>
      </c>
      <c r="AC119" s="70">
        <f t="shared" si="47"/>
        <v>-9.9099655510348796</v>
      </c>
      <c r="AD119" s="70"/>
    </row>
    <row r="120" spans="1:30">
      <c r="A120" s="21">
        <v>102</v>
      </c>
      <c r="B120" s="5">
        <f t="shared" si="38"/>
        <v>143.4375</v>
      </c>
      <c r="C120" s="24">
        <f t="shared" si="25"/>
        <v>-254.0142025255721</v>
      </c>
      <c r="D120" s="24">
        <f t="shared" si="26"/>
        <v>-8.7534379195170313</v>
      </c>
      <c r="E120" s="11">
        <f t="shared" si="27"/>
        <v>-272.16372434017836</v>
      </c>
      <c r="F120" s="11">
        <f t="shared" si="28"/>
        <v>201.850374832325</v>
      </c>
      <c r="G120" s="6"/>
      <c r="H120" s="68">
        <f t="shared" si="29"/>
        <v>18.149521814606246</v>
      </c>
      <c r="I120" s="68">
        <f t="shared" si="30"/>
        <v>-16.449767715719641</v>
      </c>
      <c r="K120" s="2">
        <f t="shared" si="31"/>
        <v>-7.8745909768053997</v>
      </c>
      <c r="L120" s="2">
        <f t="shared" si="32"/>
        <v>-10.617656814772999</v>
      </c>
      <c r="M120" s="2">
        <f t="shared" si="33"/>
        <v>-0.878846942711632</v>
      </c>
      <c r="N120" s="2">
        <f t="shared" si="34"/>
        <v>-0.969658175975463</v>
      </c>
      <c r="O120" s="28">
        <f t="shared" si="35"/>
        <v>20.485441617002699</v>
      </c>
      <c r="P120" s="28">
        <f t="shared" si="36"/>
        <v>20.5791766759992</v>
      </c>
      <c r="Q120" s="2">
        <f t="shared" si="39"/>
        <v>41.064618293001899</v>
      </c>
      <c r="R120" s="30">
        <f t="shared" si="40"/>
        <v>-292.64916595718108</v>
      </c>
      <c r="S120" s="30">
        <f t="shared" si="41"/>
        <v>-2.4296548613929545</v>
      </c>
      <c r="T120" s="30">
        <f t="shared" si="42"/>
        <v>-295.078820818574</v>
      </c>
      <c r="V120" s="30">
        <f t="shared" si="43"/>
        <v>2223.4975524832216</v>
      </c>
      <c r="W120" s="30">
        <f t="shared" si="44"/>
        <v>1910.8767456160265</v>
      </c>
      <c r="Y120" s="70">
        <v>102</v>
      </c>
      <c r="Z120" s="71">
        <f t="shared" si="45"/>
        <v>185.40060711660536</v>
      </c>
      <c r="AA120" s="70" t="str">
        <f t="shared" si="37"/>
        <v>-7.23285230016258-9.90960729624546j</v>
      </c>
      <c r="AB120" s="70">
        <f t="shared" si="46"/>
        <v>-7.2328523001625804</v>
      </c>
      <c r="AC120" s="70">
        <f t="shared" si="47"/>
        <v>-9.9096072962454596</v>
      </c>
      <c r="AD120" s="70"/>
    </row>
    <row r="121" spans="1:30">
      <c r="A121" s="21">
        <v>103</v>
      </c>
      <c r="B121" s="5">
        <f t="shared" si="38"/>
        <v>144.84375</v>
      </c>
      <c r="C121" s="24">
        <f t="shared" si="25"/>
        <v>-255.15597225320036</v>
      </c>
      <c r="D121" s="24">
        <f t="shared" si="26"/>
        <v>-8.2000403979194232</v>
      </c>
      <c r="E121" s="11">
        <f t="shared" si="27"/>
        <v>-277.03540989103124</v>
      </c>
      <c r="F121" s="11">
        <f t="shared" si="28"/>
        <v>195.11034911858212</v>
      </c>
      <c r="G121" s="6"/>
      <c r="H121" s="68">
        <f t="shared" si="29"/>
        <v>21.879437637830865</v>
      </c>
      <c r="I121" s="68">
        <f t="shared" si="30"/>
        <v>-11.013183402280662</v>
      </c>
      <c r="K121" s="2">
        <f t="shared" si="31"/>
        <v>-7.6116489549589499</v>
      </c>
      <c r="L121" s="2">
        <f t="shared" si="32"/>
        <v>-10.8077111117365</v>
      </c>
      <c r="M121" s="2">
        <f t="shared" si="33"/>
        <v>-0.58839144296047396</v>
      </c>
      <c r="N121" s="2">
        <f t="shared" si="34"/>
        <v>-1.16893303349702</v>
      </c>
      <c r="O121" s="28">
        <f t="shared" si="35"/>
        <v>20.852127626206599</v>
      </c>
      <c r="P121" s="28">
        <f t="shared" si="36"/>
        <v>24.808411886536401</v>
      </c>
      <c r="Q121" s="2">
        <f t="shared" si="39"/>
        <v>45.660539512743</v>
      </c>
      <c r="R121" s="30">
        <f t="shared" si="40"/>
        <v>-297.88753751723783</v>
      </c>
      <c r="S121" s="30">
        <f t="shared" si="41"/>
        <v>-2.9289742487055364</v>
      </c>
      <c r="T121" s="30">
        <f t="shared" si="42"/>
        <v>-300.81651176594335</v>
      </c>
      <c r="V121" s="30">
        <f t="shared" si="43"/>
        <v>2092.2892802466504</v>
      </c>
      <c r="W121" s="30">
        <f t="shared" si="44"/>
        <v>1690.2212936329324</v>
      </c>
      <c r="Y121" s="70">
        <v>103</v>
      </c>
      <c r="Z121" s="71">
        <f t="shared" si="45"/>
        <v>184.09716571630145</v>
      </c>
      <c r="AA121" s="70" t="str">
        <f t="shared" si="37"/>
        <v>-7.18200241743061-9.95415004035598j</v>
      </c>
      <c r="AB121" s="70">
        <f t="shared" si="46"/>
        <v>-7.1820024174306099</v>
      </c>
      <c r="AC121" s="70">
        <f t="shared" si="47"/>
        <v>-9.9541500403559802</v>
      </c>
      <c r="AD121" s="70"/>
    </row>
    <row r="122" spans="1:30">
      <c r="A122" s="21">
        <v>104</v>
      </c>
      <c r="B122" s="5">
        <f t="shared" si="38"/>
        <v>146.25</v>
      </c>
      <c r="C122" s="24">
        <f t="shared" si="25"/>
        <v>-257.71598482778273</v>
      </c>
      <c r="D122" s="24">
        <f t="shared" si="26"/>
        <v>-7.5994301977765684</v>
      </c>
      <c r="E122" s="11">
        <f t="shared" si="27"/>
        <v>-281.74021966998708</v>
      </c>
      <c r="F122" s="11">
        <f t="shared" si="28"/>
        <v>188.252796226176</v>
      </c>
      <c r="G122" s="6"/>
      <c r="H122" s="68">
        <f t="shared" si="29"/>
        <v>24.024234842204361</v>
      </c>
      <c r="I122" s="68">
        <f t="shared" si="30"/>
        <v>-4.7787174269477477</v>
      </c>
      <c r="K122" s="2">
        <f t="shared" si="31"/>
        <v>-7.3441219603999102</v>
      </c>
      <c r="L122" s="2">
        <f t="shared" si="32"/>
        <v>-10.991255247652701</v>
      </c>
      <c r="M122" s="2">
        <f t="shared" si="33"/>
        <v>-0.25530823737665798</v>
      </c>
      <c r="N122" s="2">
        <f t="shared" si="34"/>
        <v>-1.28352118442871</v>
      </c>
      <c r="O122" s="28">
        <f t="shared" si="35"/>
        <v>21.206253093439901</v>
      </c>
      <c r="P122" s="28">
        <f t="shared" si="36"/>
        <v>27.240330537278599</v>
      </c>
      <c r="Q122" s="2">
        <f t="shared" si="39"/>
        <v>48.4465836307185</v>
      </c>
      <c r="R122" s="30">
        <f t="shared" si="40"/>
        <v>-302.94647276342698</v>
      </c>
      <c r="S122" s="30">
        <f t="shared" si="41"/>
        <v>-3.2160956950742374</v>
      </c>
      <c r="T122" s="30">
        <f t="shared" si="42"/>
        <v>-306.16256845850126</v>
      </c>
      <c r="V122" s="30">
        <f t="shared" si="43"/>
        <v>1958.4946375499801</v>
      </c>
      <c r="W122" s="30">
        <f t="shared" si="44"/>
        <v>1466.9295139780711</v>
      </c>
      <c r="Y122" s="70">
        <v>104</v>
      </c>
      <c r="Z122" s="71">
        <f t="shared" si="45"/>
        <v>183.47407879922827</v>
      </c>
      <c r="AA122" s="70" t="str">
        <f t="shared" si="37"/>
        <v>-7.15769453779935-10.0540213035977j</v>
      </c>
      <c r="AB122" s="70">
        <f t="shared" si="46"/>
        <v>-7.1576945377993502</v>
      </c>
      <c r="AC122" s="70">
        <f t="shared" si="47"/>
        <v>-10.0540213035977</v>
      </c>
      <c r="AD122" s="70"/>
    </row>
    <row r="123" spans="1:30">
      <c r="A123" s="21">
        <v>105</v>
      </c>
      <c r="B123" s="5">
        <f t="shared" si="38"/>
        <v>147.65625</v>
      </c>
      <c r="C123" s="24">
        <f t="shared" si="25"/>
        <v>-261.84679223345893</v>
      </c>
      <c r="D123" s="24">
        <f t="shared" si="26"/>
        <v>-6.9758996355939642</v>
      </c>
      <c r="E123" s="11">
        <f t="shared" si="27"/>
        <v>-286.27531967555893</v>
      </c>
      <c r="F123" s="11">
        <f t="shared" si="28"/>
        <v>181.28184688854873</v>
      </c>
      <c r="G123" s="6"/>
      <c r="H123" s="68">
        <f t="shared" si="29"/>
        <v>24.428527442100034</v>
      </c>
      <c r="I123" s="68">
        <f t="shared" si="30"/>
        <v>1.8019564396970467</v>
      </c>
      <c r="K123" s="2">
        <f t="shared" si="31"/>
        <v>-7.0721711413863497</v>
      </c>
      <c r="L123" s="2">
        <f t="shared" si="32"/>
        <v>-11.168178662397199</v>
      </c>
      <c r="M123" s="2">
        <f t="shared" si="33"/>
        <v>9.6271505792385095E-2</v>
      </c>
      <c r="N123" s="2">
        <f t="shared" si="34"/>
        <v>-1.3051209614905901</v>
      </c>
      <c r="O123" s="28">
        <f t="shared" si="35"/>
        <v>21.547604706762598</v>
      </c>
      <c r="P123" s="28">
        <f t="shared" si="36"/>
        <v>27.698745305835001</v>
      </c>
      <c r="Q123" s="2">
        <f t="shared" si="39"/>
        <v>49.246350012597603</v>
      </c>
      <c r="R123" s="30">
        <f t="shared" si="40"/>
        <v>-307.8229243823215</v>
      </c>
      <c r="S123" s="30">
        <f t="shared" si="41"/>
        <v>-3.2702178637349668</v>
      </c>
      <c r="T123" s="30">
        <f t="shared" si="42"/>
        <v>-311.09314224605652</v>
      </c>
      <c r="V123" s="30">
        <f t="shared" si="43"/>
        <v>1826.6169425228345</v>
      </c>
      <c r="W123" s="30">
        <f t="shared" si="44"/>
        <v>1252.0337023785873</v>
      </c>
      <c r="Y123" s="70">
        <v>105</v>
      </c>
      <c r="Z123" s="71">
        <f t="shared" si="45"/>
        <v>183.08380332824578</v>
      </c>
      <c r="AA123" s="70" t="str">
        <f t="shared" si="37"/>
        <v>-7.14246910309399-10.2151724471152j</v>
      </c>
      <c r="AB123" s="70">
        <f t="shared" si="46"/>
        <v>-7.1424691030939904</v>
      </c>
      <c r="AC123" s="70">
        <f t="shared" si="47"/>
        <v>-10.215172447115201</v>
      </c>
      <c r="AD123" s="70"/>
    </row>
    <row r="124" spans="1:30">
      <c r="A124" s="21">
        <v>106</v>
      </c>
      <c r="B124" s="5">
        <f t="shared" si="38"/>
        <v>149.0625</v>
      </c>
      <c r="C124" s="24">
        <f t="shared" si="25"/>
        <v>-267.57495283264012</v>
      </c>
      <c r="D124" s="24">
        <f t="shared" si="26"/>
        <v>-6.355083727344482</v>
      </c>
      <c r="E124" s="11">
        <f t="shared" si="27"/>
        <v>-290.63797813308196</v>
      </c>
      <c r="F124" s="11">
        <f t="shared" si="28"/>
        <v>174.20170014492069</v>
      </c>
      <c r="G124" s="6"/>
      <c r="H124" s="68">
        <f t="shared" si="29"/>
        <v>23.063025300441833</v>
      </c>
      <c r="I124" s="68">
        <f t="shared" si="30"/>
        <v>8.2520824033197862</v>
      </c>
      <c r="K124" s="2">
        <f t="shared" si="31"/>
        <v>-6.7959603109227196</v>
      </c>
      <c r="L124" s="2">
        <f t="shared" si="32"/>
        <v>-11.3383747839205</v>
      </c>
      <c r="M124" s="2">
        <f t="shared" si="33"/>
        <v>0.440876583578238</v>
      </c>
      <c r="N124" s="2">
        <f t="shared" si="34"/>
        <v>-1.23216750687641</v>
      </c>
      <c r="O124" s="28">
        <f t="shared" si="35"/>
        <v>21.875976848726602</v>
      </c>
      <c r="P124" s="28">
        <f t="shared" si="36"/>
        <v>26.150445019376399</v>
      </c>
      <c r="Q124" s="2">
        <f t="shared" si="39"/>
        <v>48.026421868103</v>
      </c>
      <c r="R124" s="30">
        <f t="shared" si="40"/>
        <v>-312.51395498180858</v>
      </c>
      <c r="S124" s="30">
        <f t="shared" si="41"/>
        <v>-3.0874197189345658</v>
      </c>
      <c r="T124" s="30">
        <f t="shared" si="42"/>
        <v>-315.60137470074312</v>
      </c>
      <c r="V124" s="30">
        <f t="shared" si="43"/>
        <v>1700.4612285916785</v>
      </c>
      <c r="W124" s="30">
        <f t="shared" si="44"/>
        <v>1054.6237152686861</v>
      </c>
      <c r="Y124" s="70">
        <v>106</v>
      </c>
      <c r="Z124" s="71">
        <f t="shared" si="45"/>
        <v>182.45378254824047</v>
      </c>
      <c r="AA124" s="70" t="str">
        <f t="shared" si="37"/>
        <v>-7.11789071945929-10.4386395662893j</v>
      </c>
      <c r="AB124" s="70">
        <f t="shared" si="46"/>
        <v>-7.1178907194592904</v>
      </c>
      <c r="AC124" s="70">
        <f t="shared" si="47"/>
        <v>-10.4386395662893</v>
      </c>
      <c r="AD124" s="70"/>
    </row>
    <row r="125" spans="1:30">
      <c r="A125" s="21">
        <v>107</v>
      </c>
      <c r="B125" s="5">
        <f t="shared" si="38"/>
        <v>150.46875</v>
      </c>
      <c r="C125" s="24">
        <f t="shared" si="25"/>
        <v>-274.79891100353052</v>
      </c>
      <c r="D125" s="24">
        <f t="shared" si="26"/>
        <v>-5.7621147554327488</v>
      </c>
      <c r="E125" s="11">
        <f t="shared" si="27"/>
        <v>-294.82556714023161</v>
      </c>
      <c r="F125" s="11">
        <f t="shared" si="28"/>
        <v>167.01662081094648</v>
      </c>
      <c r="G125" s="6"/>
      <c r="H125" s="68">
        <f t="shared" si="29"/>
        <v>20.026656136701067</v>
      </c>
      <c r="I125" s="68">
        <f t="shared" si="30"/>
        <v>14.104362586885438</v>
      </c>
      <c r="K125" s="2">
        <f t="shared" si="31"/>
        <v>-6.5156558480850899</v>
      </c>
      <c r="L125" s="2">
        <f t="shared" si="32"/>
        <v>-11.501741092443201</v>
      </c>
      <c r="M125" s="2">
        <f t="shared" si="33"/>
        <v>0.75354109265234104</v>
      </c>
      <c r="N125" s="2">
        <f t="shared" si="34"/>
        <v>-1.0699461428660599</v>
      </c>
      <c r="O125" s="28">
        <f t="shared" si="35"/>
        <v>22.1911717202326</v>
      </c>
      <c r="P125" s="28">
        <f t="shared" si="36"/>
        <v>22.707600733314202</v>
      </c>
      <c r="Q125" s="2">
        <f t="shared" si="39"/>
        <v>44.898772453546798</v>
      </c>
      <c r="R125" s="30">
        <f t="shared" si="40"/>
        <v>-317.01673886046422</v>
      </c>
      <c r="S125" s="30">
        <f t="shared" si="41"/>
        <v>-2.6809445966131342</v>
      </c>
      <c r="T125" s="30">
        <f t="shared" si="42"/>
        <v>-319.69768345707735</v>
      </c>
      <c r="V125" s="30">
        <f t="shared" si="43"/>
        <v>1583.4228598702939</v>
      </c>
      <c r="W125" s="30">
        <f t="shared" si="44"/>
        <v>881.09797939940518</v>
      </c>
      <c r="Y125" s="70">
        <v>107</v>
      </c>
      <c r="Z125" s="71">
        <f t="shared" si="45"/>
        <v>181.12098339783191</v>
      </c>
      <c r="AA125" s="70" t="str">
        <f t="shared" si="37"/>
        <v>-7.06589553157611-10.7204607711128j</v>
      </c>
      <c r="AB125" s="70">
        <f t="shared" si="46"/>
        <v>-7.0658955315761096</v>
      </c>
      <c r="AC125" s="70">
        <f t="shared" si="47"/>
        <v>-10.720460771112799</v>
      </c>
      <c r="AD125" s="70"/>
    </row>
    <row r="126" spans="1:30">
      <c r="A126" s="21">
        <v>108</v>
      </c>
      <c r="B126" s="5">
        <f t="shared" si="38"/>
        <v>151.875</v>
      </c>
      <c r="C126" s="24">
        <f t="shared" si="25"/>
        <v>-283.2961658254801</v>
      </c>
      <c r="D126" s="24">
        <f t="shared" si="26"/>
        <v>-5.2198134419955506</v>
      </c>
      <c r="E126" s="11">
        <f t="shared" si="27"/>
        <v>-298.83556424997397</v>
      </c>
      <c r="F126" s="11">
        <f t="shared" si="28"/>
        <v>159.73093690974946</v>
      </c>
      <c r="G126" s="6"/>
      <c r="H126" s="68">
        <f t="shared" si="29"/>
        <v>15.539398424493852</v>
      </c>
      <c r="I126" s="68">
        <f t="shared" si="30"/>
        <v>18.934811765761978</v>
      </c>
      <c r="K126" s="2">
        <f t="shared" si="31"/>
        <v>-6.2314265978006604</v>
      </c>
      <c r="L126" s="2">
        <f t="shared" si="32"/>
        <v>-11.6581791822095</v>
      </c>
      <c r="M126" s="2">
        <f t="shared" si="33"/>
        <v>1.01161315580511</v>
      </c>
      <c r="N126" s="2">
        <f t="shared" si="34"/>
        <v>-0.83020946149250796</v>
      </c>
      <c r="O126" s="28">
        <f t="shared" si="35"/>
        <v>22.492999459675499</v>
      </c>
      <c r="P126" s="28">
        <f t="shared" si="36"/>
        <v>17.619639177438199</v>
      </c>
      <c r="Q126" s="2">
        <f t="shared" si="39"/>
        <v>40.112638637113697</v>
      </c>
      <c r="R126" s="30">
        <f t="shared" si="40"/>
        <v>-321.32856370964947</v>
      </c>
      <c r="S126" s="30">
        <f t="shared" si="41"/>
        <v>-2.0802407529443467</v>
      </c>
      <c r="T126" s="30">
        <f t="shared" si="42"/>
        <v>-323.40880446259382</v>
      </c>
      <c r="V126" s="30">
        <f t="shared" si="43"/>
        <v>1478.7531344416416</v>
      </c>
      <c r="W126" s="30">
        <f t="shared" si="44"/>
        <v>734.92950660747317</v>
      </c>
      <c r="Y126" s="70">
        <v>108</v>
      </c>
      <c r="Z126" s="71">
        <f t="shared" si="45"/>
        <v>178.66574867551145</v>
      </c>
      <c r="AA126" s="70" t="str">
        <f t="shared" si="37"/>
        <v>-6.97011186406304-11.0519558510903j</v>
      </c>
      <c r="AB126" s="70">
        <f t="shared" si="46"/>
        <v>-6.97011186406304</v>
      </c>
      <c r="AC126" s="70">
        <f t="shared" si="47"/>
        <v>-11.0519558510903</v>
      </c>
      <c r="AD126" s="70"/>
    </row>
    <row r="127" spans="1:30">
      <c r="A127" s="21">
        <v>109</v>
      </c>
      <c r="B127" s="5">
        <f t="shared" si="38"/>
        <v>153.28125</v>
      </c>
      <c r="C127" s="24">
        <f t="shared" si="25"/>
        <v>-292.7392095699218</v>
      </c>
      <c r="D127" s="24">
        <f t="shared" si="26"/>
        <v>-4.7470477669765803</v>
      </c>
      <c r="E127" s="11">
        <f t="shared" si="27"/>
        <v>-302.66555398999367</v>
      </c>
      <c r="F127" s="11">
        <f t="shared" si="28"/>
        <v>152.34903706488245</v>
      </c>
      <c r="G127" s="6"/>
      <c r="H127" s="68">
        <f t="shared" si="29"/>
        <v>9.9263444200718549</v>
      </c>
      <c r="I127" s="68">
        <f t="shared" si="30"/>
        <v>22.3934741934812</v>
      </c>
      <c r="K127" s="2">
        <f t="shared" si="31"/>
        <v>-5.9434437691417603</v>
      </c>
      <c r="L127" s="2">
        <f t="shared" si="32"/>
        <v>-11.807594820763899</v>
      </c>
      <c r="M127" s="2">
        <f t="shared" si="33"/>
        <v>1.1963960021651801</v>
      </c>
      <c r="N127" s="2">
        <f t="shared" si="34"/>
        <v>-0.53032587430072298</v>
      </c>
      <c r="O127" s="28">
        <f t="shared" si="35"/>
        <v>22.7812782573113</v>
      </c>
      <c r="P127" s="28">
        <f t="shared" si="36"/>
        <v>11.255172321018501</v>
      </c>
      <c r="Q127" s="2">
        <f t="shared" si="39"/>
        <v>34.036450578329799</v>
      </c>
      <c r="R127" s="30">
        <f t="shared" si="40"/>
        <v>-325.446832247305</v>
      </c>
      <c r="S127" s="30">
        <f t="shared" si="41"/>
        <v>-1.3288279009466457</v>
      </c>
      <c r="T127" s="30">
        <f t="shared" si="42"/>
        <v>-326.77566014825157</v>
      </c>
      <c r="V127" s="30">
        <f t="shared" si="43"/>
        <v>1389.6470110953865</v>
      </c>
      <c r="W127" s="30">
        <f t="shared" si="44"/>
        <v>616.90526453487041</v>
      </c>
      <c r="Y127" s="70">
        <v>109</v>
      </c>
      <c r="Z127" s="71">
        <f t="shared" si="45"/>
        <v>174.74251125836366</v>
      </c>
      <c r="AA127" s="70" t="str">
        <f t="shared" si="37"/>
        <v>-6.81705844520963-11.4203480679754j</v>
      </c>
      <c r="AB127" s="70">
        <f t="shared" si="46"/>
        <v>-6.8170584452096303</v>
      </c>
      <c r="AC127" s="70">
        <f t="shared" si="47"/>
        <v>-11.4203480679754</v>
      </c>
      <c r="AD127" s="70"/>
    </row>
    <row r="128" spans="1:30">
      <c r="A128" s="21">
        <v>110</v>
      </c>
      <c r="B128" s="5">
        <f t="shared" si="38"/>
        <v>154.6875</v>
      </c>
      <c r="C128" s="24">
        <f t="shared" si="25"/>
        <v>-302.71908139636264</v>
      </c>
      <c r="D128" s="24">
        <f t="shared" si="26"/>
        <v>-4.3573783238008605</v>
      </c>
      <c r="E128" s="11">
        <f t="shared" si="27"/>
        <v>-306.31322931768386</v>
      </c>
      <c r="F128" s="11">
        <f t="shared" si="28"/>
        <v>144.87536785678481</v>
      </c>
      <c r="G128" s="6"/>
      <c r="H128" s="68">
        <f t="shared" si="29"/>
        <v>3.5941479213211966</v>
      </c>
      <c r="I128" s="68">
        <f t="shared" si="30"/>
        <v>24.229777149607933</v>
      </c>
      <c r="K128" s="2">
        <f t="shared" si="31"/>
        <v>-5.6518808321960403</v>
      </c>
      <c r="L128" s="2">
        <f t="shared" si="32"/>
        <v>-11.949898005712701</v>
      </c>
      <c r="M128" s="2">
        <f t="shared" si="33"/>
        <v>1.29450250839518</v>
      </c>
      <c r="N128" s="2">
        <f t="shared" si="34"/>
        <v>-0.19202130795366801</v>
      </c>
      <c r="O128" s="28">
        <f t="shared" si="35"/>
        <v>23.055834464771898</v>
      </c>
      <c r="P128" s="28">
        <f t="shared" si="36"/>
        <v>4.0752922213641902</v>
      </c>
      <c r="Q128" s="2">
        <f t="shared" si="39"/>
        <v>27.131126686136088</v>
      </c>
      <c r="R128" s="30">
        <f t="shared" si="40"/>
        <v>-329.36906378245578</v>
      </c>
      <c r="S128" s="30">
        <f t="shared" si="41"/>
        <v>-0.48114430004299358</v>
      </c>
      <c r="T128" s="30">
        <f t="shared" si="42"/>
        <v>-329.85020808249874</v>
      </c>
      <c r="V128" s="30">
        <f t="shared" si="43"/>
        <v>1319.061563477419</v>
      </c>
      <c r="W128" s="30">
        <f t="shared" si="44"/>
        <v>525.69848180960366</v>
      </c>
      <c r="Y128" s="70">
        <v>110</v>
      </c>
      <c r="Z128" s="71">
        <f t="shared" si="45"/>
        <v>169.10514500639275</v>
      </c>
      <c r="AA128" s="70" t="str">
        <f t="shared" si="37"/>
        <v>-6.59713339697727-11.8096830330427j</v>
      </c>
      <c r="AB128" s="70">
        <f t="shared" si="46"/>
        <v>-6.5971333969772701</v>
      </c>
      <c r="AC128" s="70">
        <f t="shared" si="47"/>
        <v>-11.809683033042701</v>
      </c>
      <c r="AD128" s="70"/>
    </row>
    <row r="129" spans="1:30">
      <c r="A129" s="21">
        <v>111</v>
      </c>
      <c r="B129" s="5">
        <f t="shared" si="38"/>
        <v>156.09375</v>
      </c>
      <c r="C129" s="24">
        <f t="shared" si="25"/>
        <v>-312.7748299428988</v>
      </c>
      <c r="D129" s="24">
        <f t="shared" si="26"/>
        <v>-4.0580883463327009</v>
      </c>
      <c r="E129" s="11">
        <f t="shared" si="27"/>
        <v>-309.77639300982241</v>
      </c>
      <c r="F129" s="11">
        <f t="shared" si="28"/>
        <v>137.31443114432932</v>
      </c>
      <c r="G129" s="6"/>
      <c r="H129" s="68">
        <f t="shared" si="29"/>
        <v>-2.9984369330764129</v>
      </c>
      <c r="I129" s="68">
        <f t="shared" si="30"/>
        <v>24.310684399217628</v>
      </c>
      <c r="K129" s="2">
        <f t="shared" si="31"/>
        <v>-5.3569134135743903</v>
      </c>
      <c r="L129" s="2">
        <f t="shared" si="32"/>
        <v>-12.0850030189383</v>
      </c>
      <c r="M129" s="2">
        <f t="shared" si="33"/>
        <v>1.2988250672416899</v>
      </c>
      <c r="N129" s="2">
        <f t="shared" si="34"/>
        <v>0.16019479284377</v>
      </c>
      <c r="O129" s="28">
        <f t="shared" si="35"/>
        <v>23.316502699664099</v>
      </c>
      <c r="P129" s="28">
        <f t="shared" si="36"/>
        <v>-3.3998341128724401</v>
      </c>
      <c r="Q129" s="2">
        <f t="shared" si="39"/>
        <v>19.916668586791658</v>
      </c>
      <c r="R129" s="30">
        <f t="shared" si="40"/>
        <v>-333.09289570948653</v>
      </c>
      <c r="S129" s="30">
        <f t="shared" si="41"/>
        <v>0.40139717979602718</v>
      </c>
      <c r="T129" s="30">
        <f t="shared" si="42"/>
        <v>-332.69149852969048</v>
      </c>
      <c r="V129" s="30">
        <f t="shared" si="43"/>
        <v>1269.26789241747</v>
      </c>
      <c r="W129" s="30">
        <f t="shared" si="44"/>
        <v>458.57918775827034</v>
      </c>
      <c r="Y129" s="70">
        <v>111</v>
      </c>
      <c r="Z129" s="71">
        <f t="shared" si="45"/>
        <v>161.62511554354694</v>
      </c>
      <c r="AA129" s="70" t="str">
        <f t="shared" si="37"/>
        <v>-6.30532233364239-12.2019781022758j</v>
      </c>
      <c r="AB129" s="70">
        <f t="shared" si="46"/>
        <v>-6.3053223336423896</v>
      </c>
      <c r="AC129" s="70">
        <f t="shared" si="47"/>
        <v>-12.201978102275801</v>
      </c>
      <c r="AD129" s="70"/>
    </row>
    <row r="130" spans="1:30">
      <c r="A130" s="21">
        <v>112</v>
      </c>
      <c r="B130" s="5">
        <f t="shared" si="38"/>
        <v>157.5</v>
      </c>
      <c r="C130" s="24">
        <f t="shared" si="25"/>
        <v>-322.42675040921068</v>
      </c>
      <c r="D130" s="24">
        <f t="shared" si="26"/>
        <v>-3.8496686720901199</v>
      </c>
      <c r="E130" s="11">
        <f t="shared" si="27"/>
        <v>-313.05295898609722</v>
      </c>
      <c r="F130" s="11">
        <f t="shared" si="28"/>
        <v>129.6707813530698</v>
      </c>
      <c r="G130" s="6"/>
      <c r="H130" s="68">
        <f t="shared" si="29"/>
        <v>-9.3737914231134578</v>
      </c>
      <c r="I130" s="68">
        <f t="shared" si="30"/>
        <v>22.630334384537157</v>
      </c>
      <c r="K130" s="2">
        <f t="shared" si="31"/>
        <v>-5.0587191906203399</v>
      </c>
      <c r="L130" s="2">
        <f t="shared" si="32"/>
        <v>-12.2128284782326</v>
      </c>
      <c r="M130" s="2">
        <f t="shared" si="33"/>
        <v>1.2090505185302201</v>
      </c>
      <c r="N130" s="2">
        <f t="shared" si="34"/>
        <v>0.50080512236943797</v>
      </c>
      <c r="O130" s="28">
        <f t="shared" si="35"/>
        <v>23.563125945189999</v>
      </c>
      <c r="P130" s="28">
        <f t="shared" si="36"/>
        <v>-10.628649712686901</v>
      </c>
      <c r="Q130" s="2">
        <f t="shared" si="39"/>
        <v>12.934476232503098</v>
      </c>
      <c r="R130" s="30">
        <f t="shared" si="40"/>
        <v>-336.61608493128722</v>
      </c>
      <c r="S130" s="30">
        <f t="shared" si="41"/>
        <v>1.254858289573443</v>
      </c>
      <c r="T130" s="30">
        <f t="shared" si="42"/>
        <v>-335.36122664171376</v>
      </c>
      <c r="V130" s="30">
        <f t="shared" si="43"/>
        <v>1241.2361600941585</v>
      </c>
      <c r="W130" s="30">
        <f t="shared" si="44"/>
        <v>412.07025534128354</v>
      </c>
      <c r="Y130" s="70">
        <v>112</v>
      </c>
      <c r="Z130" s="71">
        <f t="shared" si="45"/>
        <v>152.30111573760695</v>
      </c>
      <c r="AA130" s="70" t="str">
        <f t="shared" si="37"/>
        <v>-5.94157426133595-12.5785190221329j</v>
      </c>
      <c r="AB130" s="70">
        <f t="shared" si="46"/>
        <v>-5.9415742613359503</v>
      </c>
      <c r="AC130" s="70">
        <f t="shared" si="47"/>
        <v>-12.5785190221329</v>
      </c>
      <c r="AD130" s="70"/>
    </row>
    <row r="131" spans="1:30">
      <c r="A131" s="21">
        <v>113</v>
      </c>
      <c r="B131" s="5">
        <f t="shared" si="38"/>
        <v>158.90625</v>
      </c>
      <c r="C131" s="24">
        <f t="shared" si="25"/>
        <v>-331.21098827131715</v>
      </c>
      <c r="D131" s="24">
        <f t="shared" si="26"/>
        <v>-3.7257949474312504</v>
      </c>
      <c r="E131" s="11">
        <f t="shared" si="27"/>
        <v>-316.14095356568293</v>
      </c>
      <c r="F131" s="11">
        <f t="shared" si="28"/>
        <v>121.94902273182598</v>
      </c>
      <c r="G131" s="6"/>
      <c r="H131" s="68">
        <f t="shared" si="29"/>
        <v>-15.070034705634237</v>
      </c>
      <c r="I131" s="68">
        <f t="shared" si="30"/>
        <v>19.310464882311347</v>
      </c>
      <c r="K131" s="2">
        <f t="shared" si="31"/>
        <v>-4.7574777843835303</v>
      </c>
      <c r="L131" s="2">
        <f t="shared" si="32"/>
        <v>-12.333297386318799</v>
      </c>
      <c r="M131" s="2">
        <f t="shared" si="33"/>
        <v>1.0316828369522799</v>
      </c>
      <c r="N131" s="2">
        <f t="shared" si="34"/>
        <v>0.80513318829106795</v>
      </c>
      <c r="O131" s="28">
        <f t="shared" si="35"/>
        <v>23.7955556447288</v>
      </c>
      <c r="P131" s="28">
        <f t="shared" si="36"/>
        <v>-17.087442296749899</v>
      </c>
      <c r="Q131" s="2">
        <f t="shared" si="39"/>
        <v>6.7081133479789017</v>
      </c>
      <c r="R131" s="30">
        <f t="shared" si="40"/>
        <v>-339.93650921041171</v>
      </c>
      <c r="S131" s="30">
        <f t="shared" si="41"/>
        <v>2.0174075911156617</v>
      </c>
      <c r="T131" s="30">
        <f t="shared" si="42"/>
        <v>-337.91910161929604</v>
      </c>
      <c r="V131" s="30">
        <f t="shared" si="43"/>
        <v>1234.0242266349846</v>
      </c>
      <c r="W131" s="30">
        <f t="shared" si="44"/>
        <v>382.41022024735111</v>
      </c>
      <c r="Y131" s="70">
        <v>113</v>
      </c>
      <c r="Z131" s="71">
        <f t="shared" si="45"/>
        <v>141.25948761413733</v>
      </c>
      <c r="AA131" s="70" t="str">
        <f t="shared" si="37"/>
        <v>-5.51081803775923-12.9212098903788j</v>
      </c>
      <c r="AB131" s="70">
        <f t="shared" si="46"/>
        <v>-5.51081803775923</v>
      </c>
      <c r="AC131" s="70">
        <f t="shared" si="47"/>
        <v>-12.921209890378799</v>
      </c>
      <c r="AD131" s="70"/>
    </row>
    <row r="132" spans="1:30">
      <c r="A132" s="21">
        <v>114</v>
      </c>
      <c r="B132" s="5">
        <f t="shared" si="38"/>
        <v>160.3125</v>
      </c>
      <c r="C132" s="24">
        <f t="shared" si="25"/>
        <v>-338.71300275299268</v>
      </c>
      <c r="D132" s="24">
        <f t="shared" si="26"/>
        <v>-3.6737987184600698</v>
      </c>
      <c r="E132" s="11">
        <f t="shared" si="27"/>
        <v>-319.03851665611234</v>
      </c>
      <c r="F132" s="11">
        <f t="shared" si="28"/>
        <v>114.15380657925618</v>
      </c>
      <c r="G132" s="6"/>
      <c r="H132" s="68">
        <f t="shared" si="29"/>
        <v>-19.674486096880354</v>
      </c>
      <c r="I132" s="68">
        <f t="shared" si="30"/>
        <v>14.591593361372908</v>
      </c>
      <c r="K132" s="2">
        <f t="shared" si="31"/>
        <v>-4.4533706514229499</v>
      </c>
      <c r="L132" s="2">
        <f t="shared" si="32"/>
        <v>-12.446337177231101</v>
      </c>
      <c r="M132" s="2">
        <f t="shared" si="33"/>
        <v>0.77957193296287997</v>
      </c>
      <c r="N132" s="2">
        <f t="shared" si="34"/>
        <v>1.0511310709355799</v>
      </c>
      <c r="O132" s="28">
        <f t="shared" si="35"/>
        <v>24.013651791320299</v>
      </c>
      <c r="P132" s="28">
        <f t="shared" si="36"/>
        <v>-22.3082861098497</v>
      </c>
      <c r="Q132" s="2">
        <f t="shared" si="39"/>
        <v>1.7053656814705995</v>
      </c>
      <c r="R132" s="30">
        <f t="shared" si="40"/>
        <v>-343.05216844743262</v>
      </c>
      <c r="S132" s="30">
        <f t="shared" si="41"/>
        <v>2.6338000129693455</v>
      </c>
      <c r="T132" s="30">
        <f t="shared" si="42"/>
        <v>-340.41836843446328</v>
      </c>
      <c r="V132" s="30">
        <f t="shared" si="43"/>
        <v>1244.3633954397067</v>
      </c>
      <c r="W132" s="30">
        <f t="shared" si="44"/>
        <v>365.77153132690717</v>
      </c>
      <c r="Y132" s="70">
        <v>114</v>
      </c>
      <c r="Z132" s="71">
        <f t="shared" si="45"/>
        <v>128.74539994062908</v>
      </c>
      <c r="AA132" s="70" t="str">
        <f t="shared" si="37"/>
        <v>-5.02261819191491-13.2138786337207j</v>
      </c>
      <c r="AB132" s="70">
        <f t="shared" si="46"/>
        <v>-5.0226181919149102</v>
      </c>
      <c r="AC132" s="70">
        <f t="shared" si="47"/>
        <v>-13.2138786337207</v>
      </c>
      <c r="AD132" s="70"/>
    </row>
    <row r="133" spans="1:30">
      <c r="A133" s="21">
        <v>115</v>
      </c>
      <c r="B133" s="5">
        <f t="shared" si="38"/>
        <v>161.71875</v>
      </c>
      <c r="C133" s="24">
        <f t="shared" si="25"/>
        <v>-344.59746578208927</v>
      </c>
      <c r="D133" s="24">
        <f t="shared" si="26"/>
        <v>-3.6755982703454992</v>
      </c>
      <c r="E133" s="11">
        <f t="shared" si="27"/>
        <v>-321.74390287372665</v>
      </c>
      <c r="F133" s="11">
        <f t="shared" si="28"/>
        <v>106.28982844208866</v>
      </c>
      <c r="G133" s="6"/>
      <c r="H133" s="68">
        <f t="shared" si="29"/>
        <v>-22.853562908362612</v>
      </c>
      <c r="I133" s="68">
        <f t="shared" si="30"/>
        <v>8.8155920047103287</v>
      </c>
      <c r="K133" s="2">
        <f t="shared" si="31"/>
        <v>-4.1465809745042401</v>
      </c>
      <c r="L133" s="2">
        <f t="shared" si="32"/>
        <v>-12.5518797600264</v>
      </c>
      <c r="M133" s="2">
        <f t="shared" si="33"/>
        <v>0.47098270415874099</v>
      </c>
      <c r="N133" s="2">
        <f t="shared" si="34"/>
        <v>1.2209767480722</v>
      </c>
      <c r="O133" s="28">
        <f t="shared" si="35"/>
        <v>24.217283012000902</v>
      </c>
      <c r="P133" s="28">
        <f t="shared" si="36"/>
        <v>-25.912942146429799</v>
      </c>
      <c r="Q133" s="2">
        <f t="shared" si="39"/>
        <v>-1.6956591344288974</v>
      </c>
      <c r="R133" s="30">
        <f t="shared" si="40"/>
        <v>-345.96118588572756</v>
      </c>
      <c r="S133" s="30">
        <f t="shared" si="41"/>
        <v>3.0593792380671871</v>
      </c>
      <c r="T133" s="30">
        <f t="shared" si="42"/>
        <v>-342.90180664766035</v>
      </c>
      <c r="V133" s="30">
        <f t="shared" si="43"/>
        <v>1266.6018491940897</v>
      </c>
      <c r="W133" s="30">
        <f t="shared" si="44"/>
        <v>358.27613485247593</v>
      </c>
      <c r="Y133" s="70">
        <v>115</v>
      </c>
      <c r="Z133" s="71">
        <f t="shared" si="45"/>
        <v>115.10542044679899</v>
      </c>
      <c r="AA133" s="70" t="str">
        <f t="shared" si="37"/>
        <v>-4.49049503120665-13.4434434265073j</v>
      </c>
      <c r="AB133" s="70">
        <f t="shared" si="46"/>
        <v>-4.4904950312066498</v>
      </c>
      <c r="AC133" s="70">
        <f t="shared" si="47"/>
        <v>-13.443443426507301</v>
      </c>
      <c r="AD133" s="70"/>
    </row>
    <row r="134" spans="1:30">
      <c r="A134" s="21">
        <v>116</v>
      </c>
      <c r="B134" s="5">
        <f t="shared" si="38"/>
        <v>163.125</v>
      </c>
      <c r="C134" s="24">
        <f t="shared" si="25"/>
        <v>-348.63243039660949</v>
      </c>
      <c r="D134" s="24">
        <f t="shared" si="26"/>
        <v>-3.7090217698763821</v>
      </c>
      <c r="E134" s="11">
        <f t="shared" si="27"/>
        <v>-324.25548259502921</v>
      </c>
      <c r="F134" s="11">
        <f t="shared" si="28"/>
        <v>98.361825286700466</v>
      </c>
      <c r="G134" s="6"/>
      <c r="H134" s="68">
        <f t="shared" si="29"/>
        <v>-24.376947801580286</v>
      </c>
      <c r="I134" s="68">
        <f t="shared" si="30"/>
        <v>2.4009197985418327</v>
      </c>
      <c r="K134" s="2">
        <f t="shared" si="31"/>
        <v>-3.8372935522571101</v>
      </c>
      <c r="L134" s="2">
        <f t="shared" si="32"/>
        <v>-12.6498615597992</v>
      </c>
      <c r="M134" s="2">
        <f t="shared" si="33"/>
        <v>0.12827178238072801</v>
      </c>
      <c r="N134" s="2">
        <f t="shared" si="34"/>
        <v>1.3023652624338999</v>
      </c>
      <c r="O134" s="28">
        <f t="shared" si="35"/>
        <v>24.4063266469376</v>
      </c>
      <c r="P134" s="28">
        <f t="shared" si="36"/>
        <v>-27.640260760292499</v>
      </c>
      <c r="Q134" s="2">
        <f t="shared" si="39"/>
        <v>-3.2339341133548984</v>
      </c>
      <c r="R134" s="30">
        <f t="shared" si="40"/>
        <v>-348.66180924196681</v>
      </c>
      <c r="S134" s="30">
        <f t="shared" si="41"/>
        <v>3.2633129587122127</v>
      </c>
      <c r="T134" s="30">
        <f t="shared" si="42"/>
        <v>-345.39849628325459</v>
      </c>
      <c r="V134" s="30">
        <f t="shared" si="43"/>
        <v>1293.0852740259372</v>
      </c>
      <c r="W134" s="30">
        <f t="shared" si="44"/>
        <v>355.92108751262958</v>
      </c>
      <c r="Y134" s="70">
        <v>116</v>
      </c>
      <c r="Z134" s="71">
        <f t="shared" si="45"/>
        <v>100.7627450852423</v>
      </c>
      <c r="AA134" s="70" t="str">
        <f t="shared" si="37"/>
        <v>-3.93095828484596-13.6008555490838j</v>
      </c>
      <c r="AB134" s="70">
        <f t="shared" si="46"/>
        <v>-3.9309582848459601</v>
      </c>
      <c r="AC134" s="70">
        <f t="shared" si="47"/>
        <v>-13.6008555490838</v>
      </c>
      <c r="AD134" s="70"/>
    </row>
    <row r="135" spans="1:30">
      <c r="A135" s="21">
        <v>117</v>
      </c>
      <c r="B135" s="5">
        <f t="shared" si="38"/>
        <v>164.53125</v>
      </c>
      <c r="C135" s="24">
        <f t="shared" si="25"/>
        <v>-350.706017726563</v>
      </c>
      <c r="D135" s="24">
        <f t="shared" si="26"/>
        <v>-3.7494268444675489</v>
      </c>
      <c r="E135" s="11">
        <f t="shared" si="27"/>
        <v>-326.57174293830997</v>
      </c>
      <c r="F135" s="11">
        <f t="shared" si="28"/>
        <v>90.374572645745232</v>
      </c>
      <c r="G135" s="6"/>
      <c r="H135" s="68">
        <f t="shared" si="29"/>
        <v>-24.134274788253045</v>
      </c>
      <c r="I135" s="68">
        <f t="shared" si="30"/>
        <v>-4.1876939292519406</v>
      </c>
      <c r="K135" s="2">
        <f t="shared" si="31"/>
        <v>-3.5256946878597599</v>
      </c>
      <c r="L135" s="2">
        <f t="shared" si="32"/>
        <v>-12.7402235559773</v>
      </c>
      <c r="M135" s="2">
        <f t="shared" si="33"/>
        <v>-0.223732156607789</v>
      </c>
      <c r="N135" s="2">
        <f t="shared" si="34"/>
        <v>1.2894001896421701</v>
      </c>
      <c r="O135" s="28">
        <f t="shared" si="35"/>
        <v>24.580668823313701</v>
      </c>
      <c r="P135" s="28">
        <f t="shared" si="36"/>
        <v>-27.365101399799499</v>
      </c>
      <c r="Q135" s="2">
        <f t="shared" si="39"/>
        <v>-2.7844325764857984</v>
      </c>
      <c r="R135" s="30">
        <f t="shared" si="40"/>
        <v>-351.15241176162368</v>
      </c>
      <c r="S135" s="30">
        <f t="shared" si="41"/>
        <v>3.2308266115464548</v>
      </c>
      <c r="T135" s="30">
        <f t="shared" si="42"/>
        <v>-347.92158515007719</v>
      </c>
      <c r="V135" s="30">
        <f t="shared" si="43"/>
        <v>1314.9465573802875</v>
      </c>
      <c r="W135" s="30">
        <f t="shared" si="44"/>
        <v>354.55430076999011</v>
      </c>
      <c r="Y135" s="70">
        <v>117</v>
      </c>
      <c r="Z135" s="71">
        <f t="shared" si="45"/>
        <v>86.186878716493297</v>
      </c>
      <c r="AA135" s="70" t="str">
        <f t="shared" si="37"/>
        <v>-3.3623242861139-13.681750380672j</v>
      </c>
      <c r="AB135" s="70">
        <f t="shared" si="46"/>
        <v>-3.3623242861139002</v>
      </c>
      <c r="AC135" s="70">
        <f t="shared" si="47"/>
        <v>-13.681750380672</v>
      </c>
      <c r="AD135" s="70"/>
    </row>
    <row r="136" spans="1:30">
      <c r="A136" s="21">
        <v>118</v>
      </c>
      <c r="B136" s="5">
        <f t="shared" si="38"/>
        <v>165.9375</v>
      </c>
      <c r="C136" s="24">
        <f t="shared" si="25"/>
        <v>-350.83441368586568</v>
      </c>
      <c r="D136" s="24">
        <f t="shared" si="26"/>
        <v>-3.7714992545721571</v>
      </c>
      <c r="E136" s="11">
        <f t="shared" si="27"/>
        <v>-328.69128867494879</v>
      </c>
      <c r="F136" s="11">
        <f t="shared" si="28"/>
        <v>82.33288174155085</v>
      </c>
      <c r="G136" s="6"/>
      <c r="H136" s="68">
        <f t="shared" si="29"/>
        <v>-22.143125010916915</v>
      </c>
      <c r="I136" s="68">
        <f t="shared" si="30"/>
        <v>-10.47291815832177</v>
      </c>
      <c r="K136" s="2">
        <f t="shared" si="31"/>
        <v>-3.2119720768166502</v>
      </c>
      <c r="L136" s="2">
        <f t="shared" si="32"/>
        <v>-12.8229113178728</v>
      </c>
      <c r="M136" s="2">
        <f t="shared" si="33"/>
        <v>-0.55952717775550698</v>
      </c>
      <c r="N136" s="2">
        <f t="shared" si="34"/>
        <v>1.1830208215845599</v>
      </c>
      <c r="O136" s="28">
        <f t="shared" si="35"/>
        <v>24.740204523920799</v>
      </c>
      <c r="P136" s="28">
        <f t="shared" si="36"/>
        <v>-25.107398774091799</v>
      </c>
      <c r="Q136" s="2">
        <f t="shared" si="39"/>
        <v>-0.36719425017099994</v>
      </c>
      <c r="R136" s="30">
        <f t="shared" si="40"/>
        <v>-353.43149319886959</v>
      </c>
      <c r="S136" s="30">
        <f t="shared" si="41"/>
        <v>2.9642737631748837</v>
      </c>
      <c r="T136" s="30">
        <f t="shared" si="42"/>
        <v>-350.46721943569469</v>
      </c>
      <c r="V136" s="30">
        <f t="shared" si="43"/>
        <v>1323.1717296945021</v>
      </c>
      <c r="W136" s="30">
        <f t="shared" si="44"/>
        <v>350.01700514234278</v>
      </c>
      <c r="Y136" s="70">
        <v>118</v>
      </c>
      <c r="Z136" s="71">
        <f t="shared" si="45"/>
        <v>71.859963583229074</v>
      </c>
      <c r="AA136" s="70" t="str">
        <f t="shared" si="37"/>
        <v>-2.80340237810369-13.6867593664786j</v>
      </c>
      <c r="AB136" s="70">
        <f t="shared" si="46"/>
        <v>-2.8034023781036899</v>
      </c>
      <c r="AC136" s="70">
        <f t="shared" si="47"/>
        <v>-13.686759366478601</v>
      </c>
      <c r="AD136" s="70"/>
    </row>
    <row r="137" spans="1:30">
      <c r="A137" s="21">
        <v>119</v>
      </c>
      <c r="B137" s="5">
        <f t="shared" si="38"/>
        <v>167.34375</v>
      </c>
      <c r="C137" s="24">
        <f t="shared" si="25"/>
        <v>-349.16059609647181</v>
      </c>
      <c r="D137" s="24">
        <f t="shared" si="26"/>
        <v>-3.751100341455714</v>
      </c>
      <c r="E137" s="11">
        <f t="shared" si="27"/>
        <v>-330.61284306984862</v>
      </c>
      <c r="F137" s="11">
        <f t="shared" si="28"/>
        <v>74.241596588020244</v>
      </c>
      <c r="G137" s="6"/>
      <c r="H137" s="68">
        <f t="shared" si="29"/>
        <v>-18.547753026623177</v>
      </c>
      <c r="I137" s="68">
        <f t="shared" si="30"/>
        <v>-15.999401790798018</v>
      </c>
      <c r="K137" s="2">
        <f t="shared" si="31"/>
        <v>-2.8963146938978501</v>
      </c>
      <c r="L137" s="2">
        <f t="shared" si="32"/>
        <v>-12.89787503747</v>
      </c>
      <c r="M137" s="2">
        <f t="shared" si="33"/>
        <v>-0.85478564755786401</v>
      </c>
      <c r="N137" s="2">
        <f t="shared" si="34"/>
        <v>0.99093411671954001</v>
      </c>
      <c r="O137" s="28">
        <f t="shared" si="35"/>
        <v>24.884837650418699</v>
      </c>
      <c r="P137" s="28">
        <f t="shared" si="36"/>
        <v>-21.0307186259034</v>
      </c>
      <c r="Q137" s="2">
        <f t="shared" si="39"/>
        <v>3.854119024515299</v>
      </c>
      <c r="R137" s="30">
        <f t="shared" si="40"/>
        <v>-355.49768072026734</v>
      </c>
      <c r="S137" s="30">
        <f t="shared" si="41"/>
        <v>2.4829655992802238</v>
      </c>
      <c r="T137" s="30">
        <f t="shared" si="42"/>
        <v>-353.01471512098709</v>
      </c>
      <c r="V137" s="30">
        <f t="shared" si="43"/>
        <v>1309.7364312403561</v>
      </c>
      <c r="W137" s="30">
        <f t="shared" si="44"/>
        <v>338.5030398320896</v>
      </c>
      <c r="Y137" s="70">
        <v>119</v>
      </c>
      <c r="Z137" s="71">
        <f t="shared" si="45"/>
        <v>58.242194797222226</v>
      </c>
      <c r="AA137" s="70" t="str">
        <f t="shared" si="37"/>
        <v>-2.27214570198609-13.6214603602359j</v>
      </c>
      <c r="AB137" s="70">
        <f t="shared" si="46"/>
        <v>-2.2721457019860898</v>
      </c>
      <c r="AC137" s="70">
        <f t="shared" si="47"/>
        <v>-13.621460360235901</v>
      </c>
      <c r="AD137" s="70"/>
    </row>
    <row r="138" spans="1:30">
      <c r="A138" s="21">
        <v>120</v>
      </c>
      <c r="B138" s="5">
        <f t="shared" si="38"/>
        <v>168.75</v>
      </c>
      <c r="C138" s="24">
        <f t="shared" si="25"/>
        <v>-345.94388452226553</v>
      </c>
      <c r="D138" s="24">
        <f t="shared" si="26"/>
        <v>-3.66702939855556</v>
      </c>
      <c r="E138" s="11">
        <f t="shared" si="27"/>
        <v>-332.33524865049372</v>
      </c>
      <c r="F138" s="11">
        <f t="shared" si="28"/>
        <v>66.10559107277696</v>
      </c>
      <c r="G138" s="6"/>
      <c r="H138" s="68">
        <f t="shared" si="29"/>
        <v>-13.608635871771783</v>
      </c>
      <c r="I138" s="68">
        <f t="shared" si="30"/>
        <v>-20.366762867709891</v>
      </c>
      <c r="K138" s="2">
        <f t="shared" si="31"/>
        <v>-2.57891267930761</v>
      </c>
      <c r="L138" s="2">
        <f t="shared" si="32"/>
        <v>-12.965069559427301</v>
      </c>
      <c r="M138" s="2">
        <f t="shared" si="33"/>
        <v>-1.0881167192479499</v>
      </c>
      <c r="N138" s="2">
        <f t="shared" si="34"/>
        <v>0.72705634736431302</v>
      </c>
      <c r="O138" s="28">
        <f t="shared" si="35"/>
        <v>25.014481081220001</v>
      </c>
      <c r="P138" s="28">
        <f t="shared" si="36"/>
        <v>-15.4304077421562</v>
      </c>
      <c r="Q138" s="2">
        <f t="shared" si="39"/>
        <v>9.5840733390638011</v>
      </c>
      <c r="R138" s="30">
        <f t="shared" si="40"/>
        <v>-357.34972973171375</v>
      </c>
      <c r="S138" s="30">
        <f t="shared" si="41"/>
        <v>1.821771870384417</v>
      </c>
      <c r="T138" s="30">
        <f t="shared" si="42"/>
        <v>-355.52795786132936</v>
      </c>
      <c r="V138" s="30">
        <f t="shared" si="43"/>
        <v>1268.5863947936575</v>
      </c>
      <c r="W138" s="30">
        <f t="shared" si="44"/>
        <v>317.09666406206787</v>
      </c>
      <c r="Y138" s="70">
        <v>120</v>
      </c>
      <c r="Z138" s="71">
        <f t="shared" si="45"/>
        <v>45.738828205067065</v>
      </c>
      <c r="AA138" s="70" t="str">
        <f t="shared" si="37"/>
        <v>-1.78436410718814-13.4959699421068j</v>
      </c>
      <c r="AB138" s="70">
        <f t="shared" si="46"/>
        <v>-1.78436410718814</v>
      </c>
      <c r="AC138" s="70">
        <f t="shared" si="47"/>
        <v>-13.4959699421068</v>
      </c>
      <c r="AD138" s="70"/>
    </row>
    <row r="139" spans="1:30">
      <c r="A139" s="21">
        <v>121</v>
      </c>
      <c r="B139" s="5">
        <f t="shared" si="38"/>
        <v>170.15625</v>
      </c>
      <c r="C139" s="24">
        <f t="shared" si="25"/>
        <v>-341.54106996022148</v>
      </c>
      <c r="D139" s="24">
        <f t="shared" si="26"/>
        <v>-3.5025732781993204</v>
      </c>
      <c r="E139" s="11">
        <f t="shared" si="27"/>
        <v>-333.85746790416704</v>
      </c>
      <c r="F139" s="11">
        <f t="shared" si="28"/>
        <v>57.929766021318862</v>
      </c>
      <c r="G139" s="6"/>
      <c r="H139" s="68">
        <f t="shared" si="29"/>
        <v>-7.6836020560544664</v>
      </c>
      <c r="I139" s="68">
        <f t="shared" si="30"/>
        <v>-23.258595388462215</v>
      </c>
      <c r="K139" s="2">
        <f t="shared" si="31"/>
        <v>-2.2599572241511301</v>
      </c>
      <c r="L139" s="2">
        <f t="shared" si="32"/>
        <v>-13.0244544082771</v>
      </c>
      <c r="M139" s="2">
        <f t="shared" si="33"/>
        <v>-1.2426160540481901</v>
      </c>
      <c r="N139" s="2">
        <f t="shared" si="34"/>
        <v>0.41050489542921098</v>
      </c>
      <c r="O139" s="28">
        <f t="shared" si="35"/>
        <v>25.129056723969601</v>
      </c>
      <c r="P139" s="28">
        <f t="shared" si="36"/>
        <v>-8.7121967088060703</v>
      </c>
      <c r="Q139" s="2">
        <f t="shared" si="39"/>
        <v>16.416860015163529</v>
      </c>
      <c r="R139" s="30">
        <f t="shared" si="40"/>
        <v>-358.98652462813664</v>
      </c>
      <c r="S139" s="30">
        <f t="shared" si="41"/>
        <v>1.0285946527516039</v>
      </c>
      <c r="T139" s="30">
        <f t="shared" si="42"/>
        <v>-357.95792997538501</v>
      </c>
      <c r="V139" s="30">
        <f t="shared" si="43"/>
        <v>1196.2726250502765</v>
      </c>
      <c r="W139" s="30">
        <f t="shared" si="44"/>
        <v>284.36818517468856</v>
      </c>
      <c r="Y139" s="70">
        <v>121</v>
      </c>
      <c r="Z139" s="71">
        <f t="shared" si="45"/>
        <v>34.671170632856644</v>
      </c>
      <c r="AA139" s="70" t="str">
        <f t="shared" si="37"/>
        <v>-1.3525924222215-13.3242072498075j</v>
      </c>
      <c r="AB139" s="70">
        <f t="shared" si="46"/>
        <v>-1.3525924222215</v>
      </c>
      <c r="AC139" s="70">
        <f t="shared" si="47"/>
        <v>-13.3242072498075</v>
      </c>
      <c r="AD139" s="70"/>
    </row>
    <row r="140" spans="1:30">
      <c r="A140" s="21">
        <v>122</v>
      </c>
      <c r="B140" s="5">
        <f t="shared" si="38"/>
        <v>171.5625</v>
      </c>
      <c r="C140" s="24">
        <f t="shared" si="25"/>
        <v>-336.3804915525821</v>
      </c>
      <c r="D140" s="24">
        <f t="shared" si="26"/>
        <v>-3.2467309597497502</v>
      </c>
      <c r="E140" s="11">
        <f t="shared" si="27"/>
        <v>-335.17858390290974</v>
      </c>
      <c r="F140" s="11">
        <f t="shared" si="28"/>
        <v>49.719046244943129</v>
      </c>
      <c r="G140" s="6"/>
      <c r="H140" s="68">
        <f t="shared" si="29"/>
        <v>-1.2019076496723895</v>
      </c>
      <c r="I140" s="68">
        <f t="shared" si="30"/>
        <v>-24.465392251130147</v>
      </c>
      <c r="K140" s="2">
        <f t="shared" si="31"/>
        <v>-1.9396404552680599</v>
      </c>
      <c r="L140" s="2">
        <f t="shared" si="32"/>
        <v>-13.0759938128071</v>
      </c>
      <c r="M140" s="2">
        <f t="shared" si="33"/>
        <v>-1.3070905044816901</v>
      </c>
      <c r="N140" s="2">
        <f t="shared" si="34"/>
        <v>6.4213238848770907E-2</v>
      </c>
      <c r="O140" s="28">
        <f t="shared" si="35"/>
        <v>25.228495562584701</v>
      </c>
      <c r="P140" s="28">
        <f t="shared" si="36"/>
        <v>-1.3628055947423201</v>
      </c>
      <c r="Q140" s="2">
        <f t="shared" si="39"/>
        <v>23.865689967842382</v>
      </c>
      <c r="R140" s="30">
        <f t="shared" si="40"/>
        <v>-360.40707946549446</v>
      </c>
      <c r="S140" s="30">
        <f t="shared" si="41"/>
        <v>0.1608979450699306</v>
      </c>
      <c r="T140" s="30">
        <f t="shared" si="42"/>
        <v>-360.2461815204245</v>
      </c>
      <c r="V140" s="30">
        <f t="shared" si="43"/>
        <v>1092.1369561796075</v>
      </c>
      <c r="W140" s="30">
        <f t="shared" si="44"/>
        <v>240.85691319685145</v>
      </c>
      <c r="Y140" s="70">
        <v>122</v>
      </c>
      <c r="Z140" s="71">
        <f t="shared" si="45"/>
        <v>25.253653993812982</v>
      </c>
      <c r="AA140" s="70" t="str">
        <f t="shared" si="37"/>
        <v>-0.985196069297559-13.1228826587699j</v>
      </c>
      <c r="AB140" s="70">
        <f t="shared" si="46"/>
        <v>-0.98519606929755899</v>
      </c>
      <c r="AC140" s="70">
        <f t="shared" si="47"/>
        <v>-13.1228826587699</v>
      </c>
      <c r="AD140" s="70"/>
    </row>
    <row r="141" spans="1:30">
      <c r="A141" s="21">
        <v>123</v>
      </c>
      <c r="B141" s="5">
        <f t="shared" si="38"/>
        <v>172.96875</v>
      </c>
      <c r="C141" s="24">
        <f t="shared" si="25"/>
        <v>-330.9309384518906</v>
      </c>
      <c r="D141" s="24">
        <f t="shared" si="26"/>
        <v>-2.8950243535502498</v>
      </c>
      <c r="E141" s="11">
        <f t="shared" si="27"/>
        <v>-336.29780085584383</v>
      </c>
      <c r="F141" s="11">
        <f t="shared" si="28"/>
        <v>41.478377574224041</v>
      </c>
      <c r="G141" s="6"/>
      <c r="H141" s="68">
        <f t="shared" si="29"/>
        <v>5.3668624039532338</v>
      </c>
      <c r="I141" s="68">
        <f t="shared" si="30"/>
        <v>-23.899723595410752</v>
      </c>
      <c r="K141" s="2">
        <f t="shared" si="31"/>
        <v>-1.61815531950256</v>
      </c>
      <c r="L141" s="2">
        <f t="shared" si="32"/>
        <v>-13.119656727607101</v>
      </c>
      <c r="M141" s="2">
        <f t="shared" si="33"/>
        <v>-1.27686903404769</v>
      </c>
      <c r="N141" s="2">
        <f t="shared" si="34"/>
        <v>-0.286730530009916</v>
      </c>
      <c r="O141" s="28">
        <f t="shared" si="35"/>
        <v>25.312737698827</v>
      </c>
      <c r="P141" s="28">
        <f t="shared" si="36"/>
        <v>6.0853178797167002</v>
      </c>
      <c r="Q141" s="2">
        <f t="shared" si="39"/>
        <v>31.398055578543701</v>
      </c>
      <c r="R141" s="30">
        <f t="shared" si="40"/>
        <v>-361.61053855467082</v>
      </c>
      <c r="S141" s="30">
        <f t="shared" si="41"/>
        <v>-0.71845547576346647</v>
      </c>
      <c r="T141" s="30">
        <f t="shared" si="42"/>
        <v>-362.32899403043427</v>
      </c>
      <c r="V141" s="30">
        <f t="shared" si="43"/>
        <v>958.05312616146205</v>
      </c>
      <c r="W141" s="30">
        <f t="shared" si="44"/>
        <v>189.27119507496519</v>
      </c>
      <c r="Y141" s="70">
        <v>123</v>
      </c>
      <c r="Z141" s="71">
        <f t="shared" si="45"/>
        <v>17.578653978813289</v>
      </c>
      <c r="AA141" s="70" t="str">
        <f t="shared" si="37"/>
        <v>-0.685778810769787-12.9102845810603j</v>
      </c>
      <c r="AB141" s="70">
        <f t="shared" si="46"/>
        <v>-0.68577881076978697</v>
      </c>
      <c r="AC141" s="70">
        <f t="shared" si="47"/>
        <v>-12.910284581060299</v>
      </c>
      <c r="AD141" s="70"/>
    </row>
    <row r="142" spans="1:30">
      <c r="A142" s="21">
        <v>124</v>
      </c>
      <c r="B142" s="5">
        <f t="shared" si="38"/>
        <v>174.375</v>
      </c>
      <c r="C142" s="24">
        <f t="shared" si="25"/>
        <v>-325.66762987215969</v>
      </c>
      <c r="D142" s="24">
        <f t="shared" si="26"/>
        <v>-2.4498365913386397</v>
      </c>
      <c r="E142" s="11">
        <f t="shared" si="27"/>
        <v>-337.2144445885271</v>
      </c>
      <c r="F142" s="11">
        <f t="shared" si="28"/>
        <v>33.212723879830811</v>
      </c>
      <c r="G142" s="6"/>
      <c r="H142" s="68">
        <f t="shared" si="29"/>
        <v>11.546814716367397</v>
      </c>
      <c r="I142" s="68">
        <f t="shared" si="30"/>
        <v>-21.60257090963669</v>
      </c>
      <c r="K142" s="2">
        <f t="shared" si="31"/>
        <v>-1.29569546747932</v>
      </c>
      <c r="L142" s="2">
        <f t="shared" si="32"/>
        <v>-13.155416851769999</v>
      </c>
      <c r="M142" s="2">
        <f t="shared" si="33"/>
        <v>-1.15414112385932</v>
      </c>
      <c r="N142" s="2">
        <f t="shared" si="34"/>
        <v>-0.616901283161569</v>
      </c>
      <c r="O142" s="28">
        <f t="shared" si="35"/>
        <v>25.3817323883837</v>
      </c>
      <c r="P142" s="28">
        <f t="shared" si="36"/>
        <v>13.092573045198399</v>
      </c>
      <c r="Q142" s="2">
        <f t="shared" si="39"/>
        <v>38.474305433582103</v>
      </c>
      <c r="R142" s="30">
        <f t="shared" si="40"/>
        <v>-362.59617697691078</v>
      </c>
      <c r="S142" s="30">
        <f t="shared" si="41"/>
        <v>-1.5457583288310026</v>
      </c>
      <c r="T142" s="30">
        <f t="shared" si="42"/>
        <v>-364.14193530574181</v>
      </c>
      <c r="V142" s="30">
        <f t="shared" si="43"/>
        <v>797.83247627534547</v>
      </c>
      <c r="W142" s="30">
        <f t="shared" si="44"/>
        <v>134.28851494025153</v>
      </c>
      <c r="Y142" s="70">
        <v>124</v>
      </c>
      <c r="Z142" s="71">
        <f t="shared" si="45"/>
        <v>11.610152970194122</v>
      </c>
      <c r="AA142" s="70" t="str">
        <f t="shared" si="37"/>
        <v>-0.452935526596703-12.704952278435j</v>
      </c>
      <c r="AB142" s="70">
        <f t="shared" si="46"/>
        <v>-0.452935526596703</v>
      </c>
      <c r="AC142" s="70">
        <f t="shared" si="47"/>
        <v>-12.704952278435</v>
      </c>
      <c r="AD142" s="70"/>
    </row>
    <row r="143" spans="1:30">
      <c r="A143" s="21">
        <v>125</v>
      </c>
      <c r="B143" s="5">
        <f t="shared" si="38"/>
        <v>175.78125</v>
      </c>
      <c r="C143" s="24">
        <f t="shared" si="25"/>
        <v>-321.03773803338481</v>
      </c>
      <c r="D143" s="24">
        <f t="shared" si="26"/>
        <v>-1.92025328635968</v>
      </c>
      <c r="E143" s="11">
        <f t="shared" si="27"/>
        <v>-337.92796294905048</v>
      </c>
      <c r="F143" s="11">
        <f t="shared" si="28"/>
        <v>24.927064082475969</v>
      </c>
      <c r="G143" s="6"/>
      <c r="H143" s="68">
        <f t="shared" si="29"/>
        <v>16.890224915665684</v>
      </c>
      <c r="I143" s="68">
        <f t="shared" si="30"/>
        <v>-17.740358009302582</v>
      </c>
      <c r="K143" s="2">
        <f t="shared" si="31"/>
        <v>-0.97245513695563801</v>
      </c>
      <c r="L143" s="2">
        <f t="shared" si="32"/>
        <v>-13.1832526447341</v>
      </c>
      <c r="M143" s="2">
        <f t="shared" si="33"/>
        <v>-0.94779814940404195</v>
      </c>
      <c r="N143" s="2">
        <f t="shared" si="34"/>
        <v>-0.902378853329314</v>
      </c>
      <c r="O143" s="28">
        <f t="shared" si="35"/>
        <v>25.4354380714339</v>
      </c>
      <c r="P143" s="28">
        <f t="shared" si="36"/>
        <v>19.151299201564701</v>
      </c>
      <c r="Q143" s="2">
        <f t="shared" si="39"/>
        <v>44.586737272998604</v>
      </c>
      <c r="R143" s="30">
        <f t="shared" si="40"/>
        <v>-363.36340102048439</v>
      </c>
      <c r="S143" s="30">
        <f t="shared" si="41"/>
        <v>-2.2610742858990172</v>
      </c>
      <c r="T143" s="30">
        <f t="shared" si="42"/>
        <v>-365.62447530638343</v>
      </c>
      <c r="V143" s="30">
        <f t="shared" si="43"/>
        <v>616.47377150408522</v>
      </c>
      <c r="W143" s="30">
        <f t="shared" si="44"/>
        <v>81.932257492233504</v>
      </c>
      <c r="Y143" s="70">
        <v>125</v>
      </c>
      <c r="Z143" s="71">
        <f t="shared" si="45"/>
        <v>7.1867060731733865</v>
      </c>
      <c r="AA143" s="70" t="str">
        <f t="shared" si="37"/>
        <v>-0.280367925220721-12.5243308427429j</v>
      </c>
      <c r="AB143" s="70">
        <f t="shared" si="46"/>
        <v>-0.28036792522072101</v>
      </c>
      <c r="AC143" s="70">
        <f t="shared" si="47"/>
        <v>-12.5243308427429</v>
      </c>
      <c r="AD143" s="70"/>
    </row>
    <row r="144" spans="1:30">
      <c r="A144" s="21">
        <v>126</v>
      </c>
      <c r="B144" s="5">
        <f t="shared" si="38"/>
        <v>177.1875</v>
      </c>
      <c r="C144" s="24">
        <f t="shared" si="25"/>
        <v>-317.42795181776029</v>
      </c>
      <c r="D144" s="24">
        <f t="shared" si="26"/>
        <v>-1.3214182551622211</v>
      </c>
      <c r="E144" s="11">
        <f t="shared" si="27"/>
        <v>-338.43792614063375</v>
      </c>
      <c r="F144" s="11">
        <f t="shared" si="28"/>
        <v>16.626389153800954</v>
      </c>
      <c r="G144" s="6"/>
      <c r="H144" s="68">
        <f t="shared" si="29"/>
        <v>21.009974322873468</v>
      </c>
      <c r="I144" s="68">
        <f t="shared" si="30"/>
        <v>-12.592893986379687</v>
      </c>
      <c r="K144" s="2">
        <f t="shared" si="31"/>
        <v>-0.64862903581990095</v>
      </c>
      <c r="L144" s="2">
        <f t="shared" si="32"/>
        <v>-13.203147339258599</v>
      </c>
      <c r="M144" s="2">
        <f t="shared" si="33"/>
        <v>-0.67278921934232006</v>
      </c>
      <c r="N144" s="2">
        <f t="shared" si="34"/>
        <v>-1.1224809990758899</v>
      </c>
      <c r="O144" s="28">
        <f t="shared" si="35"/>
        <v>25.473822397682099</v>
      </c>
      <c r="P144" s="28">
        <f t="shared" si="36"/>
        <v>23.8225545535125</v>
      </c>
      <c r="Q144" s="2">
        <f t="shared" si="39"/>
        <v>49.296376951194603</v>
      </c>
      <c r="R144" s="30">
        <f t="shared" si="40"/>
        <v>-363.91174853831586</v>
      </c>
      <c r="S144" s="30">
        <f t="shared" si="41"/>
        <v>-2.812580230639032</v>
      </c>
      <c r="T144" s="30">
        <f t="shared" si="42"/>
        <v>-366.72432876895488</v>
      </c>
      <c r="V144" s="30">
        <f t="shared" si="43"/>
        <v>419.45509023074237</v>
      </c>
      <c r="W144" s="30">
        <f t="shared" si="44"/>
        <v>38.610894144189096</v>
      </c>
      <c r="Y144" s="70">
        <v>126</v>
      </c>
      <c r="Z144" s="71">
        <f t="shared" si="45"/>
        <v>4.0334951674212665</v>
      </c>
      <c r="AA144" s="70" t="str">
        <f t="shared" si="37"/>
        <v>-0.157354796476094-12.3835057886138j</v>
      </c>
      <c r="AB144" s="70">
        <f t="shared" si="46"/>
        <v>-0.15735479647609399</v>
      </c>
      <c r="AC144" s="70">
        <f t="shared" si="47"/>
        <v>-12.3835057886138</v>
      </c>
      <c r="AD144" s="70"/>
    </row>
    <row r="145" spans="1:30">
      <c r="A145" s="21">
        <v>127</v>
      </c>
      <c r="B145" s="5">
        <f t="shared" si="38"/>
        <v>178.59375</v>
      </c>
      <c r="C145" s="24">
        <f t="shared" si="25"/>
        <v>-315.13643110546053</v>
      </c>
      <c r="D145" s="24">
        <f t="shared" si="26"/>
        <v>-0.67345036925741697</v>
      </c>
      <c r="E145" s="11">
        <f t="shared" si="27"/>
        <v>-338.7440269805191</v>
      </c>
      <c r="F145" s="11">
        <f t="shared" si="28"/>
        <v>8.3156991100005708</v>
      </c>
      <c r="G145" s="6"/>
      <c r="H145" s="68">
        <f t="shared" si="29"/>
        <v>23.607595875058546</v>
      </c>
      <c r="I145" s="68">
        <f t="shared" si="30"/>
        <v>-6.5331016370418444</v>
      </c>
      <c r="K145" s="2">
        <f t="shared" si="31"/>
        <v>-0.32441222480679099</v>
      </c>
      <c r="L145" s="2">
        <f t="shared" si="32"/>
        <v>-13.2150889515234</v>
      </c>
      <c r="M145" s="2">
        <f t="shared" si="33"/>
        <v>-0.34903814445062598</v>
      </c>
      <c r="N145" s="2">
        <f t="shared" si="34"/>
        <v>-1.26126178910966</v>
      </c>
      <c r="O145" s="28">
        <f t="shared" si="35"/>
        <v>25.496862245845499</v>
      </c>
      <c r="P145" s="28">
        <f t="shared" si="36"/>
        <v>26.767916607998</v>
      </c>
      <c r="Q145" s="2">
        <f t="shared" si="39"/>
        <v>52.264778853843495</v>
      </c>
      <c r="R145" s="30">
        <f t="shared" si="40"/>
        <v>-364.24088922636457</v>
      </c>
      <c r="S145" s="30">
        <f t="shared" si="41"/>
        <v>-3.1603207329394536</v>
      </c>
      <c r="T145" s="30">
        <f t="shared" si="42"/>
        <v>-367.40120995930403</v>
      </c>
      <c r="V145" s="30">
        <f t="shared" si="43"/>
        <v>212.22874589443694</v>
      </c>
      <c r="W145" s="30">
        <f t="shared" si="44"/>
        <v>9.9999303461252502</v>
      </c>
      <c r="Y145" s="70">
        <v>127</v>
      </c>
      <c r="Z145" s="71">
        <f t="shared" si="45"/>
        <v>1.7825974729587264</v>
      </c>
      <c r="AA145" s="70" t="str">
        <f t="shared" si="37"/>
        <v>-0.0695427292988557-12.2941089354287j</v>
      </c>
      <c r="AB145" s="70">
        <f t="shared" si="46"/>
        <v>-6.9542729298855702E-2</v>
      </c>
      <c r="AC145" s="70">
        <f t="shared" si="47"/>
        <v>-12.294108935428699</v>
      </c>
      <c r="AD145" s="70"/>
    </row>
    <row r="146" spans="1:30">
      <c r="A146" s="21">
        <v>128</v>
      </c>
      <c r="B146" s="5">
        <f t="shared" si="38"/>
        <v>180</v>
      </c>
      <c r="C146" s="24">
        <f t="shared" ref="C146:C209" si="48">E146+H146</f>
        <v>-314.35118365717454</v>
      </c>
      <c r="D146" s="24">
        <f t="shared" ref="D146:D209" si="49">K146+M146</f>
        <v>-3.5435057585254902E-15</v>
      </c>
      <c r="E146" s="11">
        <f t="shared" ref="E146:E209" si="50">V1pk*COS(B146*PI()/180)</f>
        <v>-338.84608108500635</v>
      </c>
      <c r="F146" s="11">
        <f t="shared" ref="F146:F209" si="51">V1pk*SIN((B146)*PI()/180)</f>
        <v>4.1513675269313647E-14</v>
      </c>
      <c r="G146" s="6"/>
      <c r="H146" s="68">
        <f t="shared" ref="H146:H209" si="52">VnPk*COS(VnFrq/V1Frq*((B146+Vn_angle*V1Frq/VnFrq)*PI()/180))</f>
        <v>24.494897427831784</v>
      </c>
      <c r="I146" s="68">
        <f t="shared" ref="I146:I209" si="53">VnPk*SIN(VnFrq/V1Frq*((B146+Vn_angle*V1Frq/VnFrq)*PI()/180))</f>
        <v>-3.6011862884223891E-14</v>
      </c>
      <c r="K146" s="2">
        <f t="shared" ref="K146:K209" si="54">IMREAL(IMDIV(COMPLEX(E146,F146,"j"),Z1_Lc))</f>
        <v>-1.6195323539097799E-15</v>
      </c>
      <c r="L146" s="2">
        <f t="shared" ref="L146:L209" si="55">IMAGINARY(IMDIV(COMPLEX(E146,F146,"j"),Z1_Lc))</f>
        <v>-13.219070288347799</v>
      </c>
      <c r="M146" s="2">
        <f t="shared" ref="M146:M209" si="56">IMREAL(IMDIV(COMPLEX(H146,I146,"j"),Zn_Lc))</f>
        <v>-1.9239734046157101E-15</v>
      </c>
      <c r="N146" s="2">
        <f t="shared" ref="N146:N209" si="57">IMAGINARY(IMDIV(COMPLEX(H146,I146,"j"),Zn_Lc))</f>
        <v>-1.30866685101658</v>
      </c>
      <c r="O146" s="28">
        <f t="shared" ref="O146:O209" si="58">IMREAL(IMPRODUCT(COMPLEX(K146,L146,"j"),Z1_L))</f>
        <v>25.504543737580999</v>
      </c>
      <c r="P146" s="28">
        <f t="shared" ref="P146:P209" si="59">IMREAL(IMPRODUCT(COMPLEX(M146,N146,"j"),Zn_L))</f>
        <v>27.7740001624813</v>
      </c>
      <c r="Q146" s="2">
        <f t="shared" si="39"/>
        <v>53.278543900062303</v>
      </c>
      <c r="R146" s="30">
        <f t="shared" si="40"/>
        <v>-364.35062482258735</v>
      </c>
      <c r="S146" s="30">
        <f t="shared" si="41"/>
        <v>-3.2791027346495163</v>
      </c>
      <c r="T146" s="30">
        <f t="shared" si="42"/>
        <v>-367.62972755723683</v>
      </c>
      <c r="V146" s="30">
        <f t="shared" si="43"/>
        <v>1.113905229488502E-12</v>
      </c>
      <c r="W146" s="30">
        <f t="shared" si="44"/>
        <v>5.609351597720691E-28</v>
      </c>
      <c r="Y146" s="70">
        <v>128</v>
      </c>
      <c r="Z146" s="71">
        <f t="shared" si="45"/>
        <v>5.5018123850897563E-15</v>
      </c>
      <c r="AA146" s="70" t="str">
        <f t="shared" ref="AA146:AA209" si="60">IMDIV(COMPLEX(C146,Z146,"j"),Z1_Lc)</f>
        <v>-2.14636817988043E-16-12.2634748458167j</v>
      </c>
      <c r="AB146" s="70">
        <f t="shared" si="46"/>
        <v>-2.14636817988043E-16</v>
      </c>
      <c r="AC146" s="70">
        <f t="shared" si="47"/>
        <v>-12.263474845816701</v>
      </c>
      <c r="AD146" s="70"/>
    </row>
    <row r="147" spans="1:30">
      <c r="A147" s="21">
        <v>129</v>
      </c>
      <c r="B147" s="5">
        <f t="shared" ref="B147:B210" si="61">B146+angle_step</f>
        <v>181.40625</v>
      </c>
      <c r="C147" s="24">
        <f t="shared" si="48"/>
        <v>-315.13643110546053</v>
      </c>
      <c r="D147" s="24">
        <f t="shared" si="49"/>
        <v>0.67345036925740398</v>
      </c>
      <c r="E147" s="11">
        <f t="shared" si="50"/>
        <v>-338.7440269805191</v>
      </c>
      <c r="F147" s="11">
        <f t="shared" si="51"/>
        <v>-8.3156991100003363</v>
      </c>
      <c r="G147" s="6"/>
      <c r="H147" s="68">
        <f t="shared" si="52"/>
        <v>23.607595875058568</v>
      </c>
      <c r="I147" s="68">
        <f t="shared" si="53"/>
        <v>6.5331016370417752</v>
      </c>
      <c r="K147" s="2">
        <f t="shared" si="54"/>
        <v>0.324412224806782</v>
      </c>
      <c r="L147" s="2">
        <f t="shared" si="55"/>
        <v>-13.2150889515234</v>
      </c>
      <c r="M147" s="2">
        <f t="shared" si="56"/>
        <v>0.34903814445062198</v>
      </c>
      <c r="N147" s="2">
        <f t="shared" si="57"/>
        <v>-1.26126178910967</v>
      </c>
      <c r="O147" s="28">
        <f t="shared" si="58"/>
        <v>25.496862245845499</v>
      </c>
      <c r="P147" s="28">
        <f t="shared" si="59"/>
        <v>26.767916607998199</v>
      </c>
      <c r="Q147" s="2">
        <f t="shared" ref="Q147:Q210" si="62">O147+P147</f>
        <v>52.264778853843694</v>
      </c>
      <c r="R147" s="30">
        <f t="shared" ref="R147:R210" si="63">E147-O147</f>
        <v>-364.24088922636457</v>
      </c>
      <c r="S147" s="30">
        <f t="shared" ref="S147:S210" si="64">H147-P147</f>
        <v>-3.1603207329396312</v>
      </c>
      <c r="T147" s="30">
        <f t="shared" ref="T147:T210" si="65">C147-Q147</f>
        <v>-367.4012099593042</v>
      </c>
      <c r="V147" s="30">
        <f t="shared" ref="V147:V210" si="66">C147*D147</f>
        <v>-212.22874589443285</v>
      </c>
      <c r="W147" s="30">
        <f t="shared" ref="W147:W209" si="67">D147*C211</f>
        <v>9.9999303461250744</v>
      </c>
      <c r="Y147" s="70">
        <v>129</v>
      </c>
      <c r="Z147" s="71">
        <f t="shared" ref="Z147:Z210" si="68">F147+I147</f>
        <v>-1.7825974729585612</v>
      </c>
      <c r="AA147" s="70" t="str">
        <f t="shared" si="60"/>
        <v>0.0695427292988491-12.2941089354287j</v>
      </c>
      <c r="AB147" s="70">
        <f t="shared" ref="AB147:AB210" si="69">IMREAL(AA147)</f>
        <v>6.9542729298849096E-2</v>
      </c>
      <c r="AC147" s="70">
        <f t="shared" ref="AC147:AC210" si="70">IMAGINARY(AA147)</f>
        <v>-12.294108935428699</v>
      </c>
      <c r="AD147" s="70"/>
    </row>
    <row r="148" spans="1:30">
      <c r="A148" s="21">
        <v>130</v>
      </c>
      <c r="B148" s="5">
        <f t="shared" si="61"/>
        <v>182.8125</v>
      </c>
      <c r="C148" s="24">
        <f t="shared" si="48"/>
        <v>-317.42795181776034</v>
      </c>
      <c r="D148" s="24">
        <f t="shared" si="49"/>
        <v>1.321418255162226</v>
      </c>
      <c r="E148" s="11">
        <f t="shared" si="50"/>
        <v>-338.43792614063375</v>
      </c>
      <c r="F148" s="11">
        <f t="shared" si="51"/>
        <v>-16.626389153801021</v>
      </c>
      <c r="G148" s="6"/>
      <c r="H148" s="68">
        <f t="shared" si="52"/>
        <v>21.009974322873415</v>
      </c>
      <c r="I148" s="68">
        <f t="shared" si="53"/>
        <v>12.592893986379776</v>
      </c>
      <c r="K148" s="2">
        <f t="shared" si="54"/>
        <v>0.64862903581990095</v>
      </c>
      <c r="L148" s="2">
        <f t="shared" si="55"/>
        <v>-13.203147339258599</v>
      </c>
      <c r="M148" s="2">
        <f t="shared" si="56"/>
        <v>0.67278921934232505</v>
      </c>
      <c r="N148" s="2">
        <f t="shared" si="57"/>
        <v>-1.1224809990758799</v>
      </c>
      <c r="O148" s="28">
        <f t="shared" si="58"/>
        <v>25.473822397682099</v>
      </c>
      <c r="P148" s="28">
        <f t="shared" si="59"/>
        <v>23.822554553512301</v>
      </c>
      <c r="Q148" s="2">
        <f t="shared" si="62"/>
        <v>49.296376951194404</v>
      </c>
      <c r="R148" s="30">
        <f t="shared" si="63"/>
        <v>-363.91174853831586</v>
      </c>
      <c r="S148" s="30">
        <f t="shared" si="64"/>
        <v>-2.8125802306388863</v>
      </c>
      <c r="T148" s="30">
        <f t="shared" si="65"/>
        <v>-366.72432876895476</v>
      </c>
      <c r="V148" s="30">
        <f t="shared" si="66"/>
        <v>-419.45509023074402</v>
      </c>
      <c r="W148" s="30">
        <f t="shared" si="67"/>
        <v>38.610894144188663</v>
      </c>
      <c r="Y148" s="70">
        <v>130</v>
      </c>
      <c r="Z148" s="71">
        <f t="shared" si="68"/>
        <v>-4.0334951674212451</v>
      </c>
      <c r="AA148" s="70" t="str">
        <f t="shared" si="60"/>
        <v>0.157354796476093-12.3835057886138j</v>
      </c>
      <c r="AB148" s="70">
        <f t="shared" si="69"/>
        <v>0.15735479647609299</v>
      </c>
      <c r="AC148" s="70">
        <f t="shared" si="70"/>
        <v>-12.3835057886138</v>
      </c>
      <c r="AD148" s="70"/>
    </row>
    <row r="149" spans="1:30">
      <c r="A149" s="21">
        <v>131</v>
      </c>
      <c r="B149" s="5">
        <f t="shared" si="61"/>
        <v>184.21875</v>
      </c>
      <c r="C149" s="24">
        <f t="shared" si="48"/>
        <v>-321.03773803338487</v>
      </c>
      <c r="D149" s="24">
        <f t="shared" si="49"/>
        <v>1.9202532863596831</v>
      </c>
      <c r="E149" s="11">
        <f t="shared" si="50"/>
        <v>-337.92796294905048</v>
      </c>
      <c r="F149" s="11">
        <f t="shared" si="51"/>
        <v>-24.927064082475887</v>
      </c>
      <c r="G149" s="6"/>
      <c r="H149" s="68">
        <f t="shared" si="52"/>
        <v>16.890224915665609</v>
      </c>
      <c r="I149" s="68">
        <f t="shared" si="53"/>
        <v>17.740358009302653</v>
      </c>
      <c r="K149" s="2">
        <f t="shared" si="54"/>
        <v>0.97245513695563501</v>
      </c>
      <c r="L149" s="2">
        <f t="shared" si="55"/>
        <v>-13.1832526447341</v>
      </c>
      <c r="M149" s="2">
        <f t="shared" si="56"/>
        <v>0.94779814940404805</v>
      </c>
      <c r="N149" s="2">
        <f t="shared" si="57"/>
        <v>-0.90237885332930901</v>
      </c>
      <c r="O149" s="28">
        <f t="shared" si="58"/>
        <v>25.4354380714339</v>
      </c>
      <c r="P149" s="28">
        <f t="shared" si="59"/>
        <v>19.151299201564601</v>
      </c>
      <c r="Q149" s="2">
        <f t="shared" si="62"/>
        <v>44.586737272998505</v>
      </c>
      <c r="R149" s="30">
        <f t="shared" si="63"/>
        <v>-363.36340102048439</v>
      </c>
      <c r="S149" s="30">
        <f t="shared" si="64"/>
        <v>-2.2610742858989923</v>
      </c>
      <c r="T149" s="30">
        <f t="shared" si="65"/>
        <v>-365.62447530638337</v>
      </c>
      <c r="V149" s="30">
        <f t="shared" si="66"/>
        <v>-616.47377150408636</v>
      </c>
      <c r="W149" s="30">
        <f t="shared" si="67"/>
        <v>81.932257492233703</v>
      </c>
      <c r="Y149" s="70">
        <v>131</v>
      </c>
      <c r="Z149" s="71">
        <f t="shared" si="68"/>
        <v>-7.1867060731732337</v>
      </c>
      <c r="AA149" s="70" t="str">
        <f t="shared" si="60"/>
        <v>0.280367925220715-12.5243308427429j</v>
      </c>
      <c r="AB149" s="70">
        <f t="shared" si="69"/>
        <v>0.28036792522071502</v>
      </c>
      <c r="AC149" s="70">
        <f t="shared" si="70"/>
        <v>-12.5243308427429</v>
      </c>
      <c r="AD149" s="70"/>
    </row>
    <row r="150" spans="1:30">
      <c r="A150" s="21">
        <v>132</v>
      </c>
      <c r="B150" s="5">
        <f t="shared" si="61"/>
        <v>185.625</v>
      </c>
      <c r="C150" s="24">
        <f t="shared" si="48"/>
        <v>-325.66762987215964</v>
      </c>
      <c r="D150" s="24">
        <f t="shared" si="49"/>
        <v>2.44983659133863</v>
      </c>
      <c r="E150" s="11">
        <f t="shared" si="50"/>
        <v>-337.2144445885271</v>
      </c>
      <c r="F150" s="11">
        <f t="shared" si="51"/>
        <v>-33.212723879830733</v>
      </c>
      <c r="G150" s="6"/>
      <c r="H150" s="68">
        <f t="shared" si="52"/>
        <v>11.546814716367461</v>
      </c>
      <c r="I150" s="68">
        <f t="shared" si="53"/>
        <v>21.602570909636658</v>
      </c>
      <c r="K150" s="2">
        <f t="shared" si="54"/>
        <v>1.29569546747931</v>
      </c>
      <c r="L150" s="2">
        <f t="shared" si="55"/>
        <v>-13.155416851769999</v>
      </c>
      <c r="M150" s="2">
        <f t="shared" si="56"/>
        <v>1.15414112385932</v>
      </c>
      <c r="N150" s="2">
        <f t="shared" si="57"/>
        <v>-0.616901283161574</v>
      </c>
      <c r="O150" s="28">
        <f t="shared" si="58"/>
        <v>25.3817323883837</v>
      </c>
      <c r="P150" s="28">
        <f t="shared" si="59"/>
        <v>13.092573045198501</v>
      </c>
      <c r="Q150" s="2">
        <f t="shared" si="62"/>
        <v>38.474305433582202</v>
      </c>
      <c r="R150" s="30">
        <f t="shared" si="63"/>
        <v>-362.59617697691078</v>
      </c>
      <c r="S150" s="30">
        <f t="shared" si="64"/>
        <v>-1.5457583288310399</v>
      </c>
      <c r="T150" s="30">
        <f t="shared" si="65"/>
        <v>-364.14193530574187</v>
      </c>
      <c r="V150" s="30">
        <f t="shared" si="66"/>
        <v>-797.83247627534217</v>
      </c>
      <c r="W150" s="30">
        <f t="shared" si="67"/>
        <v>134.28851494025068</v>
      </c>
      <c r="Y150" s="70">
        <v>132</v>
      </c>
      <c r="Z150" s="71">
        <f t="shared" si="68"/>
        <v>-11.610152970194076</v>
      </c>
      <c r="AA150" s="70" t="str">
        <f t="shared" si="60"/>
        <v>0.452935526596703-12.704952278435j</v>
      </c>
      <c r="AB150" s="70">
        <f t="shared" si="69"/>
        <v>0.452935526596703</v>
      </c>
      <c r="AC150" s="70">
        <f t="shared" si="70"/>
        <v>-12.704952278435</v>
      </c>
      <c r="AD150" s="70"/>
    </row>
    <row r="151" spans="1:30">
      <c r="A151" s="21">
        <v>133</v>
      </c>
      <c r="B151" s="5">
        <f t="shared" si="61"/>
        <v>187.03125</v>
      </c>
      <c r="C151" s="24">
        <f t="shared" si="48"/>
        <v>-330.93093845189054</v>
      </c>
      <c r="D151" s="24">
        <f t="shared" si="49"/>
        <v>2.8950243535502498</v>
      </c>
      <c r="E151" s="11">
        <f t="shared" si="50"/>
        <v>-336.29780085584383</v>
      </c>
      <c r="F151" s="11">
        <f t="shared" si="51"/>
        <v>-41.478377574223956</v>
      </c>
      <c r="G151" s="6"/>
      <c r="H151" s="68">
        <f t="shared" si="52"/>
        <v>5.3668624039533031</v>
      </c>
      <c r="I151" s="68">
        <f t="shared" si="53"/>
        <v>23.899723595410734</v>
      </c>
      <c r="K151" s="2">
        <f t="shared" si="54"/>
        <v>1.61815531950256</v>
      </c>
      <c r="L151" s="2">
        <f t="shared" si="55"/>
        <v>-13.119656727607101</v>
      </c>
      <c r="M151" s="2">
        <f t="shared" si="56"/>
        <v>1.27686903404769</v>
      </c>
      <c r="N151" s="2">
        <f t="shared" si="57"/>
        <v>-0.28673053000991999</v>
      </c>
      <c r="O151" s="28">
        <f t="shared" si="58"/>
        <v>25.312737698827</v>
      </c>
      <c r="P151" s="28">
        <f t="shared" si="59"/>
        <v>6.0853178797167802</v>
      </c>
      <c r="Q151" s="2">
        <f t="shared" si="62"/>
        <v>31.398055578543779</v>
      </c>
      <c r="R151" s="30">
        <f t="shared" si="63"/>
        <v>-361.61053855467082</v>
      </c>
      <c r="S151" s="30">
        <f t="shared" si="64"/>
        <v>-0.71845547576347712</v>
      </c>
      <c r="T151" s="30">
        <f t="shared" si="65"/>
        <v>-362.32899403043433</v>
      </c>
      <c r="V151" s="30">
        <f t="shared" si="66"/>
        <v>-958.05312616146193</v>
      </c>
      <c r="W151" s="30">
        <f t="shared" si="67"/>
        <v>189.27119507496408</v>
      </c>
      <c r="Y151" s="70">
        <v>133</v>
      </c>
      <c r="Z151" s="71">
        <f t="shared" si="68"/>
        <v>-17.578653978813222</v>
      </c>
      <c r="AA151" s="70" t="str">
        <f t="shared" si="60"/>
        <v>0.685778810769783-12.9102845810603j</v>
      </c>
      <c r="AB151" s="70">
        <f t="shared" si="69"/>
        <v>0.68577881076978298</v>
      </c>
      <c r="AC151" s="70">
        <f t="shared" si="70"/>
        <v>-12.910284581060299</v>
      </c>
      <c r="AD151" s="70"/>
    </row>
    <row r="152" spans="1:30">
      <c r="A152" s="21">
        <v>134</v>
      </c>
      <c r="B152" s="5">
        <f t="shared" si="61"/>
        <v>188.4375</v>
      </c>
      <c r="C152" s="24">
        <f t="shared" si="48"/>
        <v>-336.3804915525821</v>
      </c>
      <c r="D152" s="24">
        <f t="shared" si="49"/>
        <v>3.24673095974974</v>
      </c>
      <c r="E152" s="11">
        <f t="shared" si="50"/>
        <v>-335.17858390290979</v>
      </c>
      <c r="F152" s="11">
        <f t="shared" si="51"/>
        <v>-49.719046244942902</v>
      </c>
      <c r="G152" s="6"/>
      <c r="H152" s="68">
        <f t="shared" si="52"/>
        <v>-1.2019076496723176</v>
      </c>
      <c r="I152" s="68">
        <f t="shared" si="53"/>
        <v>24.465392251130154</v>
      </c>
      <c r="K152" s="2">
        <f t="shared" si="54"/>
        <v>1.93964045526805</v>
      </c>
      <c r="L152" s="2">
        <f t="shared" si="55"/>
        <v>-13.0759938128071</v>
      </c>
      <c r="M152" s="2">
        <f t="shared" si="56"/>
        <v>1.3070905044816901</v>
      </c>
      <c r="N152" s="2">
        <f t="shared" si="57"/>
        <v>6.4213238848767104E-2</v>
      </c>
      <c r="O152" s="28">
        <f t="shared" si="58"/>
        <v>25.228495562584701</v>
      </c>
      <c r="P152" s="28">
        <f t="shared" si="59"/>
        <v>-1.3628055947422399</v>
      </c>
      <c r="Q152" s="2">
        <f t="shared" si="62"/>
        <v>23.86568996784246</v>
      </c>
      <c r="R152" s="30">
        <f t="shared" si="63"/>
        <v>-360.40707946549452</v>
      </c>
      <c r="S152" s="30">
        <f t="shared" si="64"/>
        <v>0.16089794506992239</v>
      </c>
      <c r="T152" s="30">
        <f t="shared" si="65"/>
        <v>-360.24618152042456</v>
      </c>
      <c r="V152" s="30">
        <f t="shared" si="66"/>
        <v>-1092.1369561796041</v>
      </c>
      <c r="W152" s="30">
        <f t="shared" si="67"/>
        <v>240.8569131968512</v>
      </c>
      <c r="Y152" s="70">
        <v>134</v>
      </c>
      <c r="Z152" s="71">
        <f t="shared" si="68"/>
        <v>-25.253653993812748</v>
      </c>
      <c r="AA152" s="70" t="str">
        <f t="shared" si="60"/>
        <v>0.985196069297548-13.1228826587699j</v>
      </c>
      <c r="AB152" s="70">
        <f t="shared" si="69"/>
        <v>0.98519606929754799</v>
      </c>
      <c r="AC152" s="70">
        <f t="shared" si="70"/>
        <v>-13.1228826587699</v>
      </c>
      <c r="AD152" s="70"/>
    </row>
    <row r="153" spans="1:30">
      <c r="A153" s="21">
        <v>135</v>
      </c>
      <c r="B153" s="5">
        <f t="shared" si="61"/>
        <v>189.84375</v>
      </c>
      <c r="C153" s="24">
        <f t="shared" si="48"/>
        <v>-341.54106996022159</v>
      </c>
      <c r="D153" s="24">
        <f t="shared" si="49"/>
        <v>3.5025732781993204</v>
      </c>
      <c r="E153" s="11">
        <f t="shared" si="50"/>
        <v>-333.85746790416704</v>
      </c>
      <c r="F153" s="11">
        <f t="shared" si="51"/>
        <v>-57.929766021318926</v>
      </c>
      <c r="G153" s="6"/>
      <c r="H153" s="68">
        <f t="shared" si="52"/>
        <v>-7.6836020560545641</v>
      </c>
      <c r="I153" s="68">
        <f t="shared" si="53"/>
        <v>23.258595388462183</v>
      </c>
      <c r="K153" s="2">
        <f t="shared" si="54"/>
        <v>2.2599572241511301</v>
      </c>
      <c r="L153" s="2">
        <f t="shared" si="55"/>
        <v>-13.0244544082771</v>
      </c>
      <c r="M153" s="2">
        <f t="shared" si="56"/>
        <v>1.2426160540481901</v>
      </c>
      <c r="N153" s="2">
        <f t="shared" si="57"/>
        <v>0.41050489542921498</v>
      </c>
      <c r="O153" s="28">
        <f t="shared" si="58"/>
        <v>25.129056723969601</v>
      </c>
      <c r="P153" s="28">
        <f t="shared" si="59"/>
        <v>-8.7121967088061592</v>
      </c>
      <c r="Q153" s="2">
        <f t="shared" si="62"/>
        <v>16.416860015163444</v>
      </c>
      <c r="R153" s="30">
        <f t="shared" si="63"/>
        <v>-358.98652462813664</v>
      </c>
      <c r="S153" s="30">
        <f t="shared" si="64"/>
        <v>1.028594652751595</v>
      </c>
      <c r="T153" s="30">
        <f t="shared" si="65"/>
        <v>-357.95792997538501</v>
      </c>
      <c r="V153" s="30">
        <f t="shared" si="66"/>
        <v>-1196.2726250502767</v>
      </c>
      <c r="W153" s="30">
        <f t="shared" si="67"/>
        <v>284.36818517468816</v>
      </c>
      <c r="Y153" s="70">
        <v>135</v>
      </c>
      <c r="Z153" s="71">
        <f t="shared" si="68"/>
        <v>-34.671170632856743</v>
      </c>
      <c r="AA153" s="70" t="str">
        <f t="shared" si="60"/>
        <v>1.35259242222151-13.3242072498075j</v>
      </c>
      <c r="AB153" s="70">
        <f t="shared" si="69"/>
        <v>1.35259242222151</v>
      </c>
      <c r="AC153" s="70">
        <f t="shared" si="70"/>
        <v>-13.3242072498075</v>
      </c>
      <c r="AD153" s="70"/>
    </row>
    <row r="154" spans="1:30">
      <c r="A154" s="21">
        <v>136</v>
      </c>
      <c r="B154" s="5">
        <f t="shared" si="61"/>
        <v>191.25</v>
      </c>
      <c r="C154" s="24">
        <f t="shared" si="48"/>
        <v>-345.94388452226542</v>
      </c>
      <c r="D154" s="24">
        <f t="shared" si="49"/>
        <v>3.66702939855556</v>
      </c>
      <c r="E154" s="11">
        <f t="shared" si="50"/>
        <v>-332.33524865049372</v>
      </c>
      <c r="F154" s="11">
        <f t="shared" si="51"/>
        <v>-66.105591072776875</v>
      </c>
      <c r="G154" s="6"/>
      <c r="H154" s="68">
        <f t="shared" si="52"/>
        <v>-13.608635871771723</v>
      </c>
      <c r="I154" s="68">
        <f t="shared" si="53"/>
        <v>20.36676286770993</v>
      </c>
      <c r="K154" s="2">
        <f t="shared" si="54"/>
        <v>2.57891267930761</v>
      </c>
      <c r="L154" s="2">
        <f t="shared" si="55"/>
        <v>-12.965069559427301</v>
      </c>
      <c r="M154" s="2">
        <f t="shared" si="56"/>
        <v>1.0881167192479499</v>
      </c>
      <c r="N154" s="2">
        <f t="shared" si="57"/>
        <v>0.72705634736430702</v>
      </c>
      <c r="O154" s="28">
        <f t="shared" si="58"/>
        <v>25.014481081220001</v>
      </c>
      <c r="P154" s="28">
        <f t="shared" si="59"/>
        <v>-15.430407742156101</v>
      </c>
      <c r="Q154" s="2">
        <f t="shared" si="62"/>
        <v>9.5840733390639006</v>
      </c>
      <c r="R154" s="30">
        <f t="shared" si="63"/>
        <v>-357.34972973171375</v>
      </c>
      <c r="S154" s="30">
        <f t="shared" si="64"/>
        <v>1.8217718703843779</v>
      </c>
      <c r="T154" s="30">
        <f t="shared" si="65"/>
        <v>-355.5279578613293</v>
      </c>
      <c r="V154" s="30">
        <f t="shared" si="66"/>
        <v>-1268.5863947936571</v>
      </c>
      <c r="W154" s="30">
        <f t="shared" si="67"/>
        <v>317.09666406206748</v>
      </c>
      <c r="Y154" s="70">
        <v>136</v>
      </c>
      <c r="Z154" s="71">
        <f t="shared" si="68"/>
        <v>-45.738828205066945</v>
      </c>
      <c r="AA154" s="70" t="str">
        <f t="shared" si="60"/>
        <v>1.78436410718814-13.4959699421067j</v>
      </c>
      <c r="AB154" s="70">
        <f t="shared" si="69"/>
        <v>1.78436410718814</v>
      </c>
      <c r="AC154" s="70">
        <f t="shared" si="70"/>
        <v>-13.495969942106701</v>
      </c>
      <c r="AD154" s="70"/>
    </row>
    <row r="155" spans="1:30">
      <c r="A155" s="21">
        <v>137</v>
      </c>
      <c r="B155" s="5">
        <f t="shared" si="61"/>
        <v>192.65625</v>
      </c>
      <c r="C155" s="24">
        <f t="shared" si="48"/>
        <v>-349.16059609647181</v>
      </c>
      <c r="D155" s="24">
        <f t="shared" si="49"/>
        <v>3.7511003414557189</v>
      </c>
      <c r="E155" s="11">
        <f t="shared" si="50"/>
        <v>-330.61284306984868</v>
      </c>
      <c r="F155" s="11">
        <f t="shared" si="51"/>
        <v>-74.241596588020158</v>
      </c>
      <c r="G155" s="6"/>
      <c r="H155" s="68">
        <f t="shared" si="52"/>
        <v>-18.547753026623131</v>
      </c>
      <c r="I155" s="68">
        <f t="shared" si="53"/>
        <v>15.999401790798073</v>
      </c>
      <c r="K155" s="2">
        <f t="shared" si="54"/>
        <v>2.8963146938978501</v>
      </c>
      <c r="L155" s="2">
        <f t="shared" si="55"/>
        <v>-12.89787503747</v>
      </c>
      <c r="M155" s="2">
        <f t="shared" si="56"/>
        <v>0.85478564755786901</v>
      </c>
      <c r="N155" s="2">
        <f t="shared" si="57"/>
        <v>0.99093411671953502</v>
      </c>
      <c r="O155" s="28">
        <f t="shared" si="58"/>
        <v>24.884837650418699</v>
      </c>
      <c r="P155" s="28">
        <f t="shared" si="59"/>
        <v>-21.030718625903301</v>
      </c>
      <c r="Q155" s="2">
        <f t="shared" si="62"/>
        <v>3.8541190245153985</v>
      </c>
      <c r="R155" s="30">
        <f t="shared" si="63"/>
        <v>-355.4976807202674</v>
      </c>
      <c r="S155" s="30">
        <f t="shared" si="64"/>
        <v>2.4829655992801705</v>
      </c>
      <c r="T155" s="30">
        <f t="shared" si="65"/>
        <v>-353.0147151209872</v>
      </c>
      <c r="V155" s="30">
        <f t="shared" si="66"/>
        <v>-1309.7364312403577</v>
      </c>
      <c r="W155" s="30">
        <f t="shared" si="67"/>
        <v>338.50303983209011</v>
      </c>
      <c r="Y155" s="70">
        <v>137</v>
      </c>
      <c r="Z155" s="71">
        <f t="shared" si="68"/>
        <v>-58.242194797222083</v>
      </c>
      <c r="AA155" s="70" t="str">
        <f t="shared" si="60"/>
        <v>2.27214570198609-13.6214603602359j</v>
      </c>
      <c r="AB155" s="70">
        <f t="shared" si="69"/>
        <v>2.2721457019860898</v>
      </c>
      <c r="AC155" s="70">
        <f t="shared" si="70"/>
        <v>-13.621460360235901</v>
      </c>
      <c r="AD155" s="70"/>
    </row>
    <row r="156" spans="1:30">
      <c r="A156" s="21">
        <v>138</v>
      </c>
      <c r="B156" s="5">
        <f t="shared" si="61"/>
        <v>194.0625</v>
      </c>
      <c r="C156" s="24">
        <f t="shared" si="48"/>
        <v>-350.83441368586574</v>
      </c>
      <c r="D156" s="24">
        <f t="shared" si="49"/>
        <v>3.7714992545721522</v>
      </c>
      <c r="E156" s="11">
        <f t="shared" si="50"/>
        <v>-328.69128867494879</v>
      </c>
      <c r="F156" s="11">
        <f t="shared" si="51"/>
        <v>-82.332881741550764</v>
      </c>
      <c r="G156" s="6"/>
      <c r="H156" s="68">
        <f t="shared" si="52"/>
        <v>-22.143125010916961</v>
      </c>
      <c r="I156" s="68">
        <f t="shared" si="53"/>
        <v>10.472918158321679</v>
      </c>
      <c r="K156" s="2">
        <f t="shared" si="54"/>
        <v>3.2119720768166502</v>
      </c>
      <c r="L156" s="2">
        <f t="shared" si="55"/>
        <v>-12.8229113178728</v>
      </c>
      <c r="M156" s="2">
        <f t="shared" si="56"/>
        <v>0.55952717775550198</v>
      </c>
      <c r="N156" s="2">
        <f t="shared" si="57"/>
        <v>1.1830208215845699</v>
      </c>
      <c r="O156" s="28">
        <f t="shared" si="58"/>
        <v>24.740204523920799</v>
      </c>
      <c r="P156" s="28">
        <f t="shared" si="59"/>
        <v>-25.107398774092001</v>
      </c>
      <c r="Q156" s="2">
        <f t="shared" si="62"/>
        <v>-0.36719425017120244</v>
      </c>
      <c r="R156" s="30">
        <f t="shared" si="63"/>
        <v>-353.43149319886959</v>
      </c>
      <c r="S156" s="30">
        <f t="shared" si="64"/>
        <v>2.96427376317504</v>
      </c>
      <c r="T156" s="30">
        <f t="shared" si="65"/>
        <v>-350.46721943569452</v>
      </c>
      <c r="V156" s="30">
        <f t="shared" si="66"/>
        <v>-1323.1717296945008</v>
      </c>
      <c r="W156" s="30">
        <f t="shared" si="67"/>
        <v>350.01700514234193</v>
      </c>
      <c r="Y156" s="70">
        <v>138</v>
      </c>
      <c r="Z156" s="71">
        <f t="shared" si="68"/>
        <v>-71.859963583229089</v>
      </c>
      <c r="AA156" s="70" t="str">
        <f t="shared" si="60"/>
        <v>2.80340237810369-13.6867593664786j</v>
      </c>
      <c r="AB156" s="70">
        <f t="shared" si="69"/>
        <v>2.8034023781036899</v>
      </c>
      <c r="AC156" s="70">
        <f t="shared" si="70"/>
        <v>-13.686759366478601</v>
      </c>
      <c r="AD156" s="70"/>
    </row>
    <row r="157" spans="1:30">
      <c r="A157" s="21">
        <v>139</v>
      </c>
      <c r="B157" s="5">
        <f t="shared" si="61"/>
        <v>195.46875</v>
      </c>
      <c r="C157" s="24">
        <f t="shared" si="48"/>
        <v>-350.70601772656312</v>
      </c>
      <c r="D157" s="24">
        <f t="shared" si="49"/>
        <v>3.7494268444675432</v>
      </c>
      <c r="E157" s="11">
        <f t="shared" si="50"/>
        <v>-326.57174293831008</v>
      </c>
      <c r="F157" s="11">
        <f t="shared" si="51"/>
        <v>-90.374572645744863</v>
      </c>
      <c r="G157" s="6"/>
      <c r="H157" s="68">
        <f t="shared" si="52"/>
        <v>-24.134274788253034</v>
      </c>
      <c r="I157" s="68">
        <f t="shared" si="53"/>
        <v>4.1876939292520117</v>
      </c>
      <c r="K157" s="2">
        <f t="shared" si="54"/>
        <v>3.5256946878597502</v>
      </c>
      <c r="L157" s="2">
        <f t="shared" si="55"/>
        <v>-12.7402235559773</v>
      </c>
      <c r="M157" s="2">
        <f t="shared" si="56"/>
        <v>0.223732156607793</v>
      </c>
      <c r="N157" s="2">
        <f t="shared" si="57"/>
        <v>1.2894001896421701</v>
      </c>
      <c r="O157" s="28">
        <f t="shared" si="58"/>
        <v>24.580668823313701</v>
      </c>
      <c r="P157" s="28">
        <f t="shared" si="59"/>
        <v>-27.365101399799499</v>
      </c>
      <c r="Q157" s="2">
        <f t="shared" si="62"/>
        <v>-2.7844325764857984</v>
      </c>
      <c r="R157" s="30">
        <f t="shared" si="63"/>
        <v>-351.1524117616238</v>
      </c>
      <c r="S157" s="30">
        <f t="shared" si="64"/>
        <v>3.2308266115464654</v>
      </c>
      <c r="T157" s="30">
        <f t="shared" si="65"/>
        <v>-347.92158515007731</v>
      </c>
      <c r="V157" s="30">
        <f t="shared" si="66"/>
        <v>-1314.9465573802859</v>
      </c>
      <c r="W157" s="30">
        <f t="shared" si="67"/>
        <v>354.5543007699892</v>
      </c>
      <c r="Y157" s="70">
        <v>139</v>
      </c>
      <c r="Z157" s="71">
        <f t="shared" si="68"/>
        <v>-86.186878716492856</v>
      </c>
      <c r="AA157" s="70" t="str">
        <f t="shared" si="60"/>
        <v>3.36232428611388-13.681750380672j</v>
      </c>
      <c r="AB157" s="70">
        <f t="shared" si="69"/>
        <v>3.3623242861138798</v>
      </c>
      <c r="AC157" s="70">
        <f t="shared" si="70"/>
        <v>-13.681750380672</v>
      </c>
      <c r="AD157" s="70"/>
    </row>
    <row r="158" spans="1:30">
      <c r="A158" s="21">
        <v>140</v>
      </c>
      <c r="B158" s="5">
        <f t="shared" si="61"/>
        <v>196.875</v>
      </c>
      <c r="C158" s="24">
        <f t="shared" si="48"/>
        <v>-348.63243039660955</v>
      </c>
      <c r="D158" s="24">
        <f t="shared" si="49"/>
        <v>3.7090217698763568</v>
      </c>
      <c r="E158" s="11">
        <f t="shared" si="50"/>
        <v>-324.25548259502926</v>
      </c>
      <c r="F158" s="11">
        <f t="shared" si="51"/>
        <v>-98.361825286700366</v>
      </c>
      <c r="G158" s="6"/>
      <c r="H158" s="68">
        <f t="shared" si="52"/>
        <v>-24.376947801580261</v>
      </c>
      <c r="I158" s="68">
        <f t="shared" si="53"/>
        <v>-2.4009197985421071</v>
      </c>
      <c r="K158" s="2">
        <f t="shared" si="54"/>
        <v>3.8372935522570999</v>
      </c>
      <c r="L158" s="2">
        <f t="shared" si="55"/>
        <v>-12.6498615597992</v>
      </c>
      <c r="M158" s="2">
        <f t="shared" si="56"/>
        <v>-0.12827178238074299</v>
      </c>
      <c r="N158" s="2">
        <f t="shared" si="57"/>
        <v>1.3023652624338999</v>
      </c>
      <c r="O158" s="28">
        <f t="shared" si="58"/>
        <v>24.4063266469376</v>
      </c>
      <c r="P158" s="28">
        <f t="shared" si="59"/>
        <v>-27.640260760292499</v>
      </c>
      <c r="Q158" s="2">
        <f t="shared" si="62"/>
        <v>-3.2339341133548984</v>
      </c>
      <c r="R158" s="30">
        <f t="shared" si="63"/>
        <v>-348.66180924196686</v>
      </c>
      <c r="S158" s="30">
        <f t="shared" si="64"/>
        <v>3.2633129587122376</v>
      </c>
      <c r="T158" s="30">
        <f t="shared" si="65"/>
        <v>-345.39849628325464</v>
      </c>
      <c r="V158" s="30">
        <f t="shared" si="66"/>
        <v>-1293.0852740259286</v>
      </c>
      <c r="W158" s="30">
        <f t="shared" si="67"/>
        <v>355.92108751262668</v>
      </c>
      <c r="Y158" s="70">
        <v>140</v>
      </c>
      <c r="Z158" s="71">
        <f t="shared" si="68"/>
        <v>-100.76274508524247</v>
      </c>
      <c r="AA158" s="70" t="str">
        <f t="shared" si="60"/>
        <v>3.93095828484596-13.6008555490839j</v>
      </c>
      <c r="AB158" s="70">
        <f t="shared" si="69"/>
        <v>3.9309582848459601</v>
      </c>
      <c r="AC158" s="70">
        <f t="shared" si="70"/>
        <v>-13.600855549083899</v>
      </c>
      <c r="AD158" s="70"/>
    </row>
    <row r="159" spans="1:30">
      <c r="A159" s="21">
        <v>141</v>
      </c>
      <c r="B159" s="5">
        <f t="shared" si="61"/>
        <v>198.28125</v>
      </c>
      <c r="C159" s="24">
        <f t="shared" si="48"/>
        <v>-344.59746578208933</v>
      </c>
      <c r="D159" s="24">
        <f t="shared" si="49"/>
        <v>3.6755982703455032</v>
      </c>
      <c r="E159" s="11">
        <f t="shared" si="50"/>
        <v>-321.74390287372671</v>
      </c>
      <c r="F159" s="11">
        <f t="shared" si="51"/>
        <v>-106.28982844208859</v>
      </c>
      <c r="G159" s="6"/>
      <c r="H159" s="68">
        <f t="shared" si="52"/>
        <v>-22.85356290836264</v>
      </c>
      <c r="I159" s="68">
        <f t="shared" si="53"/>
        <v>-8.8155920047102629</v>
      </c>
      <c r="K159" s="2">
        <f t="shared" si="54"/>
        <v>4.1465809745042401</v>
      </c>
      <c r="L159" s="2">
        <f t="shared" si="55"/>
        <v>-12.5518797600264</v>
      </c>
      <c r="M159" s="2">
        <f t="shared" si="56"/>
        <v>-0.470982704158737</v>
      </c>
      <c r="N159" s="2">
        <f t="shared" si="57"/>
        <v>1.2209767480722</v>
      </c>
      <c r="O159" s="28">
        <f t="shared" si="58"/>
        <v>24.217283012000902</v>
      </c>
      <c r="P159" s="28">
        <f t="shared" si="59"/>
        <v>-25.912942146429799</v>
      </c>
      <c r="Q159" s="2">
        <f t="shared" si="62"/>
        <v>-1.6956591344288974</v>
      </c>
      <c r="R159" s="30">
        <f t="shared" si="63"/>
        <v>-345.96118588572762</v>
      </c>
      <c r="S159" s="30">
        <f t="shared" si="64"/>
        <v>3.0593792380671587</v>
      </c>
      <c r="T159" s="30">
        <f t="shared" si="65"/>
        <v>-342.90180664766041</v>
      </c>
      <c r="V159" s="30">
        <f t="shared" si="66"/>
        <v>-1266.6018491940913</v>
      </c>
      <c r="W159" s="30">
        <f t="shared" si="67"/>
        <v>358.27613485247656</v>
      </c>
      <c r="Y159" s="70">
        <v>141</v>
      </c>
      <c r="Z159" s="71">
        <f t="shared" si="68"/>
        <v>-115.10542044679886</v>
      </c>
      <c r="AA159" s="70" t="str">
        <f t="shared" si="60"/>
        <v>4.49049503120665-13.4434434265073j</v>
      </c>
      <c r="AB159" s="70">
        <f t="shared" si="69"/>
        <v>4.4904950312066498</v>
      </c>
      <c r="AC159" s="70">
        <f t="shared" si="70"/>
        <v>-13.443443426507301</v>
      </c>
      <c r="AD159" s="70"/>
    </row>
    <row r="160" spans="1:30">
      <c r="A160" s="21">
        <v>142</v>
      </c>
      <c r="B160" s="5">
        <f t="shared" si="61"/>
        <v>199.6875</v>
      </c>
      <c r="C160" s="24">
        <f t="shared" si="48"/>
        <v>-338.71300275299279</v>
      </c>
      <c r="D160" s="24">
        <f t="shared" si="49"/>
        <v>3.6737987184600751</v>
      </c>
      <c r="E160" s="11">
        <f t="shared" si="50"/>
        <v>-319.03851665611239</v>
      </c>
      <c r="F160" s="11">
        <f t="shared" si="51"/>
        <v>-114.15380657925611</v>
      </c>
      <c r="G160" s="6"/>
      <c r="H160" s="68">
        <f t="shared" si="52"/>
        <v>-19.674486096880393</v>
      </c>
      <c r="I160" s="68">
        <f t="shared" si="53"/>
        <v>-14.591593361372848</v>
      </c>
      <c r="K160" s="2">
        <f t="shared" si="54"/>
        <v>4.4533706514229499</v>
      </c>
      <c r="L160" s="2">
        <f t="shared" si="55"/>
        <v>-12.446337177231101</v>
      </c>
      <c r="M160" s="2">
        <f t="shared" si="56"/>
        <v>-0.77957193296287497</v>
      </c>
      <c r="N160" s="2">
        <f t="shared" si="57"/>
        <v>1.0511310709355799</v>
      </c>
      <c r="O160" s="28">
        <f t="shared" si="58"/>
        <v>24.013651791320299</v>
      </c>
      <c r="P160" s="28">
        <f t="shared" si="59"/>
        <v>-22.3082861098497</v>
      </c>
      <c r="Q160" s="2">
        <f t="shared" si="62"/>
        <v>1.7053656814705995</v>
      </c>
      <c r="R160" s="30">
        <f t="shared" si="63"/>
        <v>-343.05216844743268</v>
      </c>
      <c r="S160" s="30">
        <f t="shared" si="64"/>
        <v>2.6338000129693064</v>
      </c>
      <c r="T160" s="30">
        <f t="shared" si="65"/>
        <v>-340.41836843446339</v>
      </c>
      <c r="V160" s="30">
        <f t="shared" si="66"/>
        <v>-1244.3633954397087</v>
      </c>
      <c r="W160" s="30">
        <f t="shared" si="67"/>
        <v>365.77153132690734</v>
      </c>
      <c r="Y160" s="70">
        <v>142</v>
      </c>
      <c r="Z160" s="71">
        <f t="shared" si="68"/>
        <v>-128.74539994062897</v>
      </c>
      <c r="AA160" s="70" t="str">
        <f t="shared" si="60"/>
        <v>5.02261819191491-13.2138786337207j</v>
      </c>
      <c r="AB160" s="70">
        <f t="shared" si="69"/>
        <v>5.0226181919149102</v>
      </c>
      <c r="AC160" s="70">
        <f t="shared" si="70"/>
        <v>-13.2138786337207</v>
      </c>
      <c r="AD160" s="70"/>
    </row>
    <row r="161" spans="1:30">
      <c r="A161" s="21">
        <v>143</v>
      </c>
      <c r="B161" s="5">
        <f t="shared" si="61"/>
        <v>201.09375</v>
      </c>
      <c r="C161" s="24">
        <f t="shared" si="48"/>
        <v>-331.21098827131715</v>
      </c>
      <c r="D161" s="24">
        <f t="shared" si="49"/>
        <v>3.7257949474312504</v>
      </c>
      <c r="E161" s="11">
        <f t="shared" si="50"/>
        <v>-316.14095356568299</v>
      </c>
      <c r="F161" s="11">
        <f t="shared" si="51"/>
        <v>-121.94902273182591</v>
      </c>
      <c r="G161" s="6"/>
      <c r="H161" s="68">
        <f t="shared" si="52"/>
        <v>-15.070034705634155</v>
      </c>
      <c r="I161" s="68">
        <f t="shared" si="53"/>
        <v>-19.310464882311408</v>
      </c>
      <c r="K161" s="2">
        <f t="shared" si="54"/>
        <v>4.7574777843835303</v>
      </c>
      <c r="L161" s="2">
        <f t="shared" si="55"/>
        <v>-12.333297386318799</v>
      </c>
      <c r="M161" s="2">
        <f t="shared" si="56"/>
        <v>-1.0316828369522799</v>
      </c>
      <c r="N161" s="2">
        <f t="shared" si="57"/>
        <v>0.80513318829106795</v>
      </c>
      <c r="O161" s="28">
        <f t="shared" si="58"/>
        <v>23.7955556447288</v>
      </c>
      <c r="P161" s="28">
        <f t="shared" si="59"/>
        <v>-17.087442296749899</v>
      </c>
      <c r="Q161" s="2">
        <f t="shared" si="62"/>
        <v>6.7081133479789017</v>
      </c>
      <c r="R161" s="30">
        <f t="shared" si="63"/>
        <v>-339.93650921041177</v>
      </c>
      <c r="S161" s="30">
        <f t="shared" si="64"/>
        <v>2.0174075911157434</v>
      </c>
      <c r="T161" s="30">
        <f t="shared" si="65"/>
        <v>-337.91910161929604</v>
      </c>
      <c r="V161" s="30">
        <f t="shared" si="66"/>
        <v>-1234.0242266349846</v>
      </c>
      <c r="W161" s="30">
        <f t="shared" si="67"/>
        <v>382.41022024735179</v>
      </c>
      <c r="Y161" s="70">
        <v>143</v>
      </c>
      <c r="Z161" s="71">
        <f t="shared" si="68"/>
        <v>-141.2594876141373</v>
      </c>
      <c r="AA161" s="70" t="str">
        <f t="shared" si="60"/>
        <v>5.51081803775923-12.9212098903788j</v>
      </c>
      <c r="AB161" s="70">
        <f t="shared" si="69"/>
        <v>5.51081803775923</v>
      </c>
      <c r="AC161" s="70">
        <f t="shared" si="70"/>
        <v>-12.921209890378799</v>
      </c>
      <c r="AD161" s="70"/>
    </row>
    <row r="162" spans="1:30">
      <c r="A162" s="21">
        <v>144</v>
      </c>
      <c r="B162" s="5">
        <f t="shared" si="61"/>
        <v>202.5</v>
      </c>
      <c r="C162" s="24">
        <f t="shared" si="48"/>
        <v>-322.4267504092108</v>
      </c>
      <c r="D162" s="24">
        <f t="shared" si="49"/>
        <v>3.8496686720901296</v>
      </c>
      <c r="E162" s="11">
        <f t="shared" si="50"/>
        <v>-313.05295898609728</v>
      </c>
      <c r="F162" s="11">
        <f t="shared" si="51"/>
        <v>-129.67078135306957</v>
      </c>
      <c r="G162" s="6"/>
      <c r="H162" s="68">
        <f t="shared" si="52"/>
        <v>-9.3737914231135218</v>
      </c>
      <c r="I162" s="68">
        <f t="shared" si="53"/>
        <v>-22.630334384537129</v>
      </c>
      <c r="K162" s="2">
        <f t="shared" si="54"/>
        <v>5.0587191906203399</v>
      </c>
      <c r="L162" s="2">
        <f t="shared" si="55"/>
        <v>-12.2128284782326</v>
      </c>
      <c r="M162" s="2">
        <f t="shared" si="56"/>
        <v>-1.2090505185302101</v>
      </c>
      <c r="N162" s="2">
        <f t="shared" si="57"/>
        <v>0.50080512236944097</v>
      </c>
      <c r="O162" s="28">
        <f t="shared" si="58"/>
        <v>23.563125945189999</v>
      </c>
      <c r="P162" s="28">
        <f t="shared" si="59"/>
        <v>-10.628649712686901</v>
      </c>
      <c r="Q162" s="2">
        <f t="shared" si="62"/>
        <v>12.934476232503098</v>
      </c>
      <c r="R162" s="30">
        <f t="shared" si="63"/>
        <v>-336.61608493128728</v>
      </c>
      <c r="S162" s="30">
        <f t="shared" si="64"/>
        <v>1.2548582895733791</v>
      </c>
      <c r="T162" s="30">
        <f t="shared" si="65"/>
        <v>-335.36122664171387</v>
      </c>
      <c r="V162" s="30">
        <f t="shared" si="66"/>
        <v>-1241.2361600941622</v>
      </c>
      <c r="W162" s="30">
        <f t="shared" si="67"/>
        <v>412.07025534128502</v>
      </c>
      <c r="Y162" s="70">
        <v>144</v>
      </c>
      <c r="Z162" s="71">
        <f t="shared" si="68"/>
        <v>-152.30111573760669</v>
      </c>
      <c r="AA162" s="70" t="str">
        <f t="shared" si="60"/>
        <v>5.94157426133595-12.5785190221329j</v>
      </c>
      <c r="AB162" s="70">
        <f t="shared" si="69"/>
        <v>5.9415742613359503</v>
      </c>
      <c r="AC162" s="70">
        <f t="shared" si="70"/>
        <v>-12.5785190221329</v>
      </c>
      <c r="AD162" s="70"/>
    </row>
    <row r="163" spans="1:30">
      <c r="A163" s="21">
        <v>145</v>
      </c>
      <c r="B163" s="5">
        <f t="shared" si="61"/>
        <v>203.90625</v>
      </c>
      <c r="C163" s="24">
        <f t="shared" si="48"/>
        <v>-312.77482994289892</v>
      </c>
      <c r="D163" s="24">
        <f t="shared" si="49"/>
        <v>4.0580883463327009</v>
      </c>
      <c r="E163" s="11">
        <f t="shared" si="50"/>
        <v>-309.77639300982241</v>
      </c>
      <c r="F163" s="11">
        <f t="shared" si="51"/>
        <v>-137.31443114432926</v>
      </c>
      <c r="G163" s="6"/>
      <c r="H163" s="68">
        <f t="shared" si="52"/>
        <v>-2.9984369330764844</v>
      </c>
      <c r="I163" s="68">
        <f t="shared" si="53"/>
        <v>-24.310684399217621</v>
      </c>
      <c r="K163" s="2">
        <f t="shared" si="54"/>
        <v>5.3569134135743903</v>
      </c>
      <c r="L163" s="2">
        <f t="shared" si="55"/>
        <v>-12.0850030189383</v>
      </c>
      <c r="M163" s="2">
        <f t="shared" si="56"/>
        <v>-1.2988250672416899</v>
      </c>
      <c r="N163" s="2">
        <f t="shared" si="57"/>
        <v>0.160194792843774</v>
      </c>
      <c r="O163" s="28">
        <f t="shared" si="58"/>
        <v>23.316502699664099</v>
      </c>
      <c r="P163" s="28">
        <f t="shared" si="59"/>
        <v>-3.39983411287252</v>
      </c>
      <c r="Q163" s="2">
        <f t="shared" si="62"/>
        <v>19.91666858679158</v>
      </c>
      <c r="R163" s="30">
        <f t="shared" si="63"/>
        <v>-333.09289570948653</v>
      </c>
      <c r="S163" s="30">
        <f t="shared" si="64"/>
        <v>0.40139717979603562</v>
      </c>
      <c r="T163" s="30">
        <f t="shared" si="65"/>
        <v>-332.69149852969048</v>
      </c>
      <c r="V163" s="30">
        <f t="shared" si="66"/>
        <v>-1269.2678924174704</v>
      </c>
      <c r="W163" s="30">
        <f t="shared" si="67"/>
        <v>458.57918775826869</v>
      </c>
      <c r="Y163" s="70">
        <v>145</v>
      </c>
      <c r="Z163" s="71">
        <f t="shared" si="68"/>
        <v>-161.62511554354688</v>
      </c>
      <c r="AA163" s="70" t="str">
        <f t="shared" si="60"/>
        <v>6.30532233364239-12.2019781022758j</v>
      </c>
      <c r="AB163" s="70">
        <f t="shared" si="69"/>
        <v>6.3053223336423896</v>
      </c>
      <c r="AC163" s="70">
        <f t="shared" si="70"/>
        <v>-12.201978102275801</v>
      </c>
      <c r="AD163" s="70"/>
    </row>
    <row r="164" spans="1:30">
      <c r="A164" s="21">
        <v>146</v>
      </c>
      <c r="B164" s="5">
        <f t="shared" si="61"/>
        <v>205.3125</v>
      </c>
      <c r="C164" s="24">
        <f t="shared" si="48"/>
        <v>-302.71908139636275</v>
      </c>
      <c r="D164" s="24">
        <f t="shared" si="49"/>
        <v>4.3573783238008605</v>
      </c>
      <c r="E164" s="11">
        <f t="shared" si="50"/>
        <v>-306.31322931768386</v>
      </c>
      <c r="F164" s="11">
        <f t="shared" si="51"/>
        <v>-144.87536785678472</v>
      </c>
      <c r="G164" s="6"/>
      <c r="H164" s="68">
        <f t="shared" si="52"/>
        <v>3.5941479213211256</v>
      </c>
      <c r="I164" s="68">
        <f t="shared" si="53"/>
        <v>-24.229777149607941</v>
      </c>
      <c r="K164" s="2">
        <f t="shared" si="54"/>
        <v>5.6518808321960403</v>
      </c>
      <c r="L164" s="2">
        <f t="shared" si="55"/>
        <v>-11.949898005712701</v>
      </c>
      <c r="M164" s="2">
        <f t="shared" si="56"/>
        <v>-1.29450250839518</v>
      </c>
      <c r="N164" s="2">
        <f t="shared" si="57"/>
        <v>-0.19202130795366401</v>
      </c>
      <c r="O164" s="28">
        <f t="shared" si="58"/>
        <v>23.055834464771898</v>
      </c>
      <c r="P164" s="28">
        <f t="shared" si="59"/>
        <v>4.0752922213641103</v>
      </c>
      <c r="Q164" s="2">
        <f t="shared" si="62"/>
        <v>27.131126686136007</v>
      </c>
      <c r="R164" s="30">
        <f t="shared" si="63"/>
        <v>-329.36906378245578</v>
      </c>
      <c r="S164" s="30">
        <f t="shared" si="64"/>
        <v>-0.4811443000429847</v>
      </c>
      <c r="T164" s="30">
        <f t="shared" si="65"/>
        <v>-329.85020808249874</v>
      </c>
      <c r="V164" s="30">
        <f t="shared" si="66"/>
        <v>-1319.0615634774194</v>
      </c>
      <c r="W164" s="30">
        <f t="shared" si="67"/>
        <v>525.69848180960309</v>
      </c>
      <c r="Y164" s="70">
        <v>146</v>
      </c>
      <c r="Z164" s="71">
        <f t="shared" si="68"/>
        <v>-169.10514500639266</v>
      </c>
      <c r="AA164" s="70" t="str">
        <f t="shared" si="60"/>
        <v>6.59713339697727-11.8096830330427j</v>
      </c>
      <c r="AB164" s="70">
        <f t="shared" si="69"/>
        <v>6.5971333969772701</v>
      </c>
      <c r="AC164" s="70">
        <f t="shared" si="70"/>
        <v>-11.809683033042701</v>
      </c>
      <c r="AD164" s="70"/>
    </row>
    <row r="165" spans="1:30">
      <c r="A165" s="21">
        <v>147</v>
      </c>
      <c r="B165" s="5">
        <f t="shared" si="61"/>
        <v>206.71875</v>
      </c>
      <c r="C165" s="24">
        <f t="shared" si="48"/>
        <v>-292.7392095699218</v>
      </c>
      <c r="D165" s="24">
        <f t="shared" si="49"/>
        <v>4.7470477669765803</v>
      </c>
      <c r="E165" s="11">
        <f t="shared" si="50"/>
        <v>-302.66555398999373</v>
      </c>
      <c r="F165" s="11">
        <f t="shared" si="51"/>
        <v>-152.34903706488237</v>
      </c>
      <c r="G165" s="6"/>
      <c r="H165" s="68">
        <f t="shared" si="52"/>
        <v>9.9263444200719491</v>
      </c>
      <c r="I165" s="68">
        <f t="shared" si="53"/>
        <v>-22.393474193481161</v>
      </c>
      <c r="K165" s="2">
        <f t="shared" si="54"/>
        <v>5.9434437691417603</v>
      </c>
      <c r="L165" s="2">
        <f t="shared" si="55"/>
        <v>-11.807594820763899</v>
      </c>
      <c r="M165" s="2">
        <f t="shared" si="56"/>
        <v>-1.1963960021651801</v>
      </c>
      <c r="N165" s="2">
        <f t="shared" si="57"/>
        <v>-0.53032587430072897</v>
      </c>
      <c r="O165" s="28">
        <f t="shared" si="58"/>
        <v>22.7812782573113</v>
      </c>
      <c r="P165" s="28">
        <f t="shared" si="59"/>
        <v>11.2551723210187</v>
      </c>
      <c r="Q165" s="2">
        <f t="shared" si="62"/>
        <v>34.036450578329998</v>
      </c>
      <c r="R165" s="30">
        <f t="shared" si="63"/>
        <v>-325.446832247305</v>
      </c>
      <c r="S165" s="30">
        <f t="shared" si="64"/>
        <v>-1.3288279009467505</v>
      </c>
      <c r="T165" s="30">
        <f t="shared" si="65"/>
        <v>-326.7756601482518</v>
      </c>
      <c r="V165" s="30">
        <f t="shared" si="66"/>
        <v>-1389.6470110953865</v>
      </c>
      <c r="W165" s="30">
        <f t="shared" si="67"/>
        <v>616.90526453486939</v>
      </c>
      <c r="Y165" s="70">
        <v>147</v>
      </c>
      <c r="Z165" s="71">
        <f t="shared" si="68"/>
        <v>-174.74251125836352</v>
      </c>
      <c r="AA165" s="70" t="str">
        <f t="shared" si="60"/>
        <v>6.81705844520963-11.4203480679754j</v>
      </c>
      <c r="AB165" s="70">
        <f t="shared" si="69"/>
        <v>6.8170584452096303</v>
      </c>
      <c r="AC165" s="70">
        <f t="shared" si="70"/>
        <v>-11.4203480679754</v>
      </c>
      <c r="AD165" s="70"/>
    </row>
    <row r="166" spans="1:30">
      <c r="A166" s="21">
        <v>148</v>
      </c>
      <c r="B166" s="5">
        <f t="shared" si="61"/>
        <v>208.125</v>
      </c>
      <c r="C166" s="24">
        <f t="shared" si="48"/>
        <v>-283.2961658254801</v>
      </c>
      <c r="D166" s="24">
        <f t="shared" si="49"/>
        <v>5.2198134419955506</v>
      </c>
      <c r="E166" s="11">
        <f t="shared" si="50"/>
        <v>-298.83556424997403</v>
      </c>
      <c r="F166" s="11">
        <f t="shared" si="51"/>
        <v>-159.7309369097494</v>
      </c>
      <c r="G166" s="6"/>
      <c r="H166" s="68">
        <f t="shared" si="52"/>
        <v>15.53939842449393</v>
      </c>
      <c r="I166" s="68">
        <f t="shared" si="53"/>
        <v>-18.934811765761911</v>
      </c>
      <c r="K166" s="2">
        <f t="shared" si="54"/>
        <v>6.2314265978006604</v>
      </c>
      <c r="L166" s="2">
        <f t="shared" si="55"/>
        <v>-11.6581791822095</v>
      </c>
      <c r="M166" s="2">
        <f t="shared" si="56"/>
        <v>-1.01161315580511</v>
      </c>
      <c r="N166" s="2">
        <f t="shared" si="57"/>
        <v>-0.83020946149250796</v>
      </c>
      <c r="O166" s="28">
        <f t="shared" si="58"/>
        <v>22.492999459675499</v>
      </c>
      <c r="P166" s="28">
        <f t="shared" si="59"/>
        <v>17.619639177438199</v>
      </c>
      <c r="Q166" s="2">
        <f t="shared" si="62"/>
        <v>40.112638637113697</v>
      </c>
      <c r="R166" s="30">
        <f t="shared" si="63"/>
        <v>-321.32856370964953</v>
      </c>
      <c r="S166" s="30">
        <f t="shared" si="64"/>
        <v>-2.0802407529442686</v>
      </c>
      <c r="T166" s="30">
        <f t="shared" si="65"/>
        <v>-323.40880446259382</v>
      </c>
      <c r="V166" s="30">
        <f t="shared" si="66"/>
        <v>-1478.7531344416416</v>
      </c>
      <c r="W166" s="30">
        <f t="shared" si="67"/>
        <v>734.92950660747272</v>
      </c>
      <c r="Y166" s="70">
        <v>148</v>
      </c>
      <c r="Z166" s="71">
        <f t="shared" si="68"/>
        <v>-178.66574867551131</v>
      </c>
      <c r="AA166" s="70" t="str">
        <f t="shared" si="60"/>
        <v>6.97011186406304-11.0519558510903j</v>
      </c>
      <c r="AB166" s="70">
        <f t="shared" si="69"/>
        <v>6.97011186406304</v>
      </c>
      <c r="AC166" s="70">
        <f t="shared" si="70"/>
        <v>-11.0519558510903</v>
      </c>
      <c r="AD166" s="70"/>
    </row>
    <row r="167" spans="1:30">
      <c r="A167" s="21">
        <v>149</v>
      </c>
      <c r="B167" s="5">
        <f t="shared" si="61"/>
        <v>209.53125</v>
      </c>
      <c r="C167" s="24">
        <f t="shared" si="48"/>
        <v>-274.79891100353052</v>
      </c>
      <c r="D167" s="24">
        <f t="shared" si="49"/>
        <v>5.7621147554327745</v>
      </c>
      <c r="E167" s="11">
        <f t="shared" si="50"/>
        <v>-294.82556714023156</v>
      </c>
      <c r="F167" s="11">
        <f t="shared" si="51"/>
        <v>-167.01662081094653</v>
      </c>
      <c r="G167" s="6"/>
      <c r="H167" s="68">
        <f t="shared" si="52"/>
        <v>20.026656136701025</v>
      </c>
      <c r="I167" s="68">
        <f t="shared" si="53"/>
        <v>-14.104362586885495</v>
      </c>
      <c r="K167" s="2">
        <f t="shared" si="54"/>
        <v>6.5156558480851201</v>
      </c>
      <c r="L167" s="2">
        <f t="shared" si="55"/>
        <v>-11.501741092443201</v>
      </c>
      <c r="M167" s="2">
        <f t="shared" si="56"/>
        <v>-0.75354109265234603</v>
      </c>
      <c r="N167" s="2">
        <f t="shared" si="57"/>
        <v>-1.0699461428660599</v>
      </c>
      <c r="O167" s="28">
        <f t="shared" si="58"/>
        <v>22.1911717202326</v>
      </c>
      <c r="P167" s="28">
        <f t="shared" si="59"/>
        <v>22.707600733314202</v>
      </c>
      <c r="Q167" s="2">
        <f t="shared" si="62"/>
        <v>44.898772453546798</v>
      </c>
      <c r="R167" s="30">
        <f t="shared" si="63"/>
        <v>-317.01673886046416</v>
      </c>
      <c r="S167" s="30">
        <f t="shared" si="64"/>
        <v>-2.6809445966131769</v>
      </c>
      <c r="T167" s="30">
        <f t="shared" si="65"/>
        <v>-319.69768345707735</v>
      </c>
      <c r="V167" s="30">
        <f t="shared" si="66"/>
        <v>-1583.422859870301</v>
      </c>
      <c r="W167" s="30">
        <f t="shared" si="67"/>
        <v>881.09797939940927</v>
      </c>
      <c r="Y167" s="70">
        <v>149</v>
      </c>
      <c r="Z167" s="71">
        <f t="shared" si="68"/>
        <v>-181.12098339783202</v>
      </c>
      <c r="AA167" s="70" t="str">
        <f t="shared" si="60"/>
        <v>7.06589553157611-10.7204607711128j</v>
      </c>
      <c r="AB167" s="70">
        <f t="shared" si="69"/>
        <v>7.0658955315761096</v>
      </c>
      <c r="AC167" s="70">
        <f t="shared" si="70"/>
        <v>-10.720460771112799</v>
      </c>
      <c r="AD167" s="70"/>
    </row>
    <row r="168" spans="1:30">
      <c r="A168" s="21">
        <v>150</v>
      </c>
      <c r="B168" s="5">
        <f t="shared" si="61"/>
        <v>210.9375</v>
      </c>
      <c r="C168" s="24">
        <f t="shared" si="48"/>
        <v>-267.57495283264018</v>
      </c>
      <c r="D168" s="24">
        <f t="shared" si="49"/>
        <v>6.3550837273444829</v>
      </c>
      <c r="E168" s="11">
        <f t="shared" si="50"/>
        <v>-290.63797813308202</v>
      </c>
      <c r="F168" s="11">
        <f t="shared" si="51"/>
        <v>-174.20170014492064</v>
      </c>
      <c r="G168" s="6"/>
      <c r="H168" s="68">
        <f t="shared" si="52"/>
        <v>23.06302530044184</v>
      </c>
      <c r="I168" s="68">
        <f t="shared" si="53"/>
        <v>-8.2520824033197702</v>
      </c>
      <c r="K168" s="2">
        <f t="shared" si="54"/>
        <v>6.7959603109227196</v>
      </c>
      <c r="L168" s="2">
        <f t="shared" si="55"/>
        <v>-11.3383747839205</v>
      </c>
      <c r="M168" s="2">
        <f t="shared" si="56"/>
        <v>-0.440876583578237</v>
      </c>
      <c r="N168" s="2">
        <f t="shared" si="57"/>
        <v>-1.23216750687641</v>
      </c>
      <c r="O168" s="28">
        <f t="shared" si="58"/>
        <v>21.875976848726602</v>
      </c>
      <c r="P168" s="28">
        <f t="shared" si="59"/>
        <v>26.150445019376399</v>
      </c>
      <c r="Q168" s="2">
        <f t="shared" si="62"/>
        <v>48.026421868103</v>
      </c>
      <c r="R168" s="30">
        <f t="shared" si="63"/>
        <v>-312.51395498180864</v>
      </c>
      <c r="S168" s="30">
        <f t="shared" si="64"/>
        <v>-3.0874197189345587</v>
      </c>
      <c r="T168" s="30">
        <f t="shared" si="65"/>
        <v>-315.60137470074318</v>
      </c>
      <c r="V168" s="30">
        <f t="shared" si="66"/>
        <v>-1700.4612285916792</v>
      </c>
      <c r="W168" s="30">
        <f t="shared" si="67"/>
        <v>1054.6237152686845</v>
      </c>
      <c r="Y168" s="70">
        <v>150</v>
      </c>
      <c r="Z168" s="71">
        <f t="shared" si="68"/>
        <v>-182.45378254824041</v>
      </c>
      <c r="AA168" s="70" t="str">
        <f t="shared" si="60"/>
        <v>7.11789071945929-10.4386395662893j</v>
      </c>
      <c r="AB168" s="70">
        <f t="shared" si="69"/>
        <v>7.1178907194592904</v>
      </c>
      <c r="AC168" s="70">
        <f t="shared" si="70"/>
        <v>-10.4386395662893</v>
      </c>
      <c r="AD168" s="70"/>
    </row>
    <row r="169" spans="1:30">
      <c r="A169" s="21">
        <v>151</v>
      </c>
      <c r="B169" s="5">
        <f t="shared" si="61"/>
        <v>212.34375</v>
      </c>
      <c r="C169" s="24">
        <f t="shared" si="48"/>
        <v>-261.84679223345898</v>
      </c>
      <c r="D169" s="24">
        <f t="shared" si="49"/>
        <v>6.9758996355939606</v>
      </c>
      <c r="E169" s="11">
        <f t="shared" si="50"/>
        <v>-286.27531967555899</v>
      </c>
      <c r="F169" s="11">
        <f t="shared" si="51"/>
        <v>-181.28184688854864</v>
      </c>
      <c r="G169" s="6"/>
      <c r="H169" s="68">
        <f t="shared" si="52"/>
        <v>24.42852744210003</v>
      </c>
      <c r="I169" s="68">
        <f t="shared" si="53"/>
        <v>-1.8019564396971188</v>
      </c>
      <c r="K169" s="2">
        <f t="shared" si="54"/>
        <v>7.0721711413863497</v>
      </c>
      <c r="L169" s="2">
        <f t="shared" si="55"/>
        <v>-11.168178662397199</v>
      </c>
      <c r="M169" s="2">
        <f t="shared" si="56"/>
        <v>-9.6271505792388801E-2</v>
      </c>
      <c r="N169" s="2">
        <f t="shared" si="57"/>
        <v>-1.3051209614905901</v>
      </c>
      <c r="O169" s="28">
        <f t="shared" si="58"/>
        <v>21.547604706762598</v>
      </c>
      <c r="P169" s="28">
        <f t="shared" si="59"/>
        <v>27.698745305835001</v>
      </c>
      <c r="Q169" s="2">
        <f t="shared" si="62"/>
        <v>49.246350012597603</v>
      </c>
      <c r="R169" s="30">
        <f t="shared" si="63"/>
        <v>-307.82292438232162</v>
      </c>
      <c r="S169" s="30">
        <f t="shared" si="64"/>
        <v>-3.2702178637349704</v>
      </c>
      <c r="T169" s="30">
        <f t="shared" si="65"/>
        <v>-311.09314224605657</v>
      </c>
      <c r="V169" s="30">
        <f t="shared" si="66"/>
        <v>-1826.6169425228341</v>
      </c>
      <c r="W169" s="30">
        <f t="shared" si="67"/>
        <v>1252.0337023785883</v>
      </c>
      <c r="Y169" s="70">
        <v>151</v>
      </c>
      <c r="Z169" s="71">
        <f t="shared" si="68"/>
        <v>-183.08380332824575</v>
      </c>
      <c r="AA169" s="70" t="str">
        <f t="shared" si="60"/>
        <v>7.14246910309399-10.2151724471152j</v>
      </c>
      <c r="AB169" s="70">
        <f t="shared" si="69"/>
        <v>7.1424691030939904</v>
      </c>
      <c r="AC169" s="70">
        <f t="shared" si="70"/>
        <v>-10.215172447115201</v>
      </c>
      <c r="AD169" s="70"/>
    </row>
    <row r="170" spans="1:30">
      <c r="A170" s="21">
        <v>152</v>
      </c>
      <c r="B170" s="5">
        <f t="shared" si="61"/>
        <v>213.75</v>
      </c>
      <c r="C170" s="24">
        <f t="shared" si="48"/>
        <v>-257.71598482778268</v>
      </c>
      <c r="D170" s="24">
        <f t="shared" si="49"/>
        <v>7.5994301977765728</v>
      </c>
      <c r="E170" s="11">
        <f t="shared" si="50"/>
        <v>-281.74021966998703</v>
      </c>
      <c r="F170" s="11">
        <f t="shared" si="51"/>
        <v>-188.25279622617603</v>
      </c>
      <c r="G170" s="6"/>
      <c r="H170" s="68">
        <f t="shared" si="52"/>
        <v>24.024234842204343</v>
      </c>
      <c r="I170" s="68">
        <f t="shared" si="53"/>
        <v>4.7787174269478481</v>
      </c>
      <c r="K170" s="2">
        <f t="shared" si="54"/>
        <v>7.3441219603999102</v>
      </c>
      <c r="L170" s="2">
        <f t="shared" si="55"/>
        <v>-10.991255247652701</v>
      </c>
      <c r="M170" s="2">
        <f t="shared" si="56"/>
        <v>0.25530823737666303</v>
      </c>
      <c r="N170" s="2">
        <f t="shared" si="57"/>
        <v>-1.28352118442871</v>
      </c>
      <c r="O170" s="28">
        <f t="shared" si="58"/>
        <v>21.206253093439901</v>
      </c>
      <c r="P170" s="28">
        <f t="shared" si="59"/>
        <v>27.240330537278599</v>
      </c>
      <c r="Q170" s="2">
        <f t="shared" si="62"/>
        <v>48.4465836307185</v>
      </c>
      <c r="R170" s="30">
        <f t="shared" si="63"/>
        <v>-302.94647276342693</v>
      </c>
      <c r="S170" s="30">
        <f t="shared" si="64"/>
        <v>-3.2160956950742552</v>
      </c>
      <c r="T170" s="30">
        <f t="shared" si="65"/>
        <v>-306.1625684585012</v>
      </c>
      <c r="V170" s="30">
        <f t="shared" si="66"/>
        <v>-1958.4946375499808</v>
      </c>
      <c r="W170" s="30">
        <f t="shared" si="67"/>
        <v>1466.9295139780688</v>
      </c>
      <c r="Y170" s="70">
        <v>152</v>
      </c>
      <c r="Z170" s="71">
        <f t="shared" si="68"/>
        <v>-183.47407879922818</v>
      </c>
      <c r="AA170" s="70" t="str">
        <f t="shared" si="60"/>
        <v>7.15769453779935-10.0540213035977j</v>
      </c>
      <c r="AB170" s="70">
        <f t="shared" si="69"/>
        <v>7.1576945377993502</v>
      </c>
      <c r="AC170" s="70">
        <f t="shared" si="70"/>
        <v>-10.0540213035977</v>
      </c>
      <c r="AD170" s="70"/>
    </row>
    <row r="171" spans="1:30">
      <c r="A171" s="21">
        <v>153</v>
      </c>
      <c r="B171" s="5">
        <f t="shared" si="61"/>
        <v>215.15625</v>
      </c>
      <c r="C171" s="24">
        <f t="shared" si="48"/>
        <v>-255.15597225320053</v>
      </c>
      <c r="D171" s="24">
        <f t="shared" si="49"/>
        <v>8.2000403979194303</v>
      </c>
      <c r="E171" s="11">
        <f t="shared" si="50"/>
        <v>-277.03540989103135</v>
      </c>
      <c r="F171" s="11">
        <f t="shared" si="51"/>
        <v>-195.11034911858192</v>
      </c>
      <c r="G171" s="6"/>
      <c r="H171" s="68">
        <f t="shared" si="52"/>
        <v>21.879437637830819</v>
      </c>
      <c r="I171" s="68">
        <f t="shared" si="53"/>
        <v>11.013183402280754</v>
      </c>
      <c r="K171" s="2">
        <f t="shared" si="54"/>
        <v>7.6116489549589499</v>
      </c>
      <c r="L171" s="2">
        <f t="shared" si="55"/>
        <v>-10.8077111117365</v>
      </c>
      <c r="M171" s="2">
        <f t="shared" si="56"/>
        <v>0.58839144296047996</v>
      </c>
      <c r="N171" s="2">
        <f t="shared" si="57"/>
        <v>-1.16893303349702</v>
      </c>
      <c r="O171" s="28">
        <f t="shared" si="58"/>
        <v>20.852127626206599</v>
      </c>
      <c r="P171" s="28">
        <f t="shared" si="59"/>
        <v>24.808411886536401</v>
      </c>
      <c r="Q171" s="2">
        <f t="shared" si="62"/>
        <v>45.660539512743</v>
      </c>
      <c r="R171" s="30">
        <f t="shared" si="63"/>
        <v>-297.88753751723794</v>
      </c>
      <c r="S171" s="30">
        <f t="shared" si="64"/>
        <v>-2.9289742487055825</v>
      </c>
      <c r="T171" s="30">
        <f t="shared" si="65"/>
        <v>-300.81651176594352</v>
      </c>
      <c r="V171" s="30">
        <f t="shared" si="66"/>
        <v>-2092.2892802466536</v>
      </c>
      <c r="W171" s="30">
        <f t="shared" si="67"/>
        <v>1690.2212936329336</v>
      </c>
      <c r="Y171" s="70">
        <v>153</v>
      </c>
      <c r="Z171" s="71">
        <f t="shared" si="68"/>
        <v>-184.09716571630116</v>
      </c>
      <c r="AA171" s="70" t="str">
        <f t="shared" si="60"/>
        <v>7.18200241743061-9.95415004035602j</v>
      </c>
      <c r="AB171" s="70">
        <f t="shared" si="69"/>
        <v>7.1820024174306099</v>
      </c>
      <c r="AC171" s="70">
        <f t="shared" si="70"/>
        <v>-9.9541500403560192</v>
      </c>
      <c r="AD171" s="70"/>
    </row>
    <row r="172" spans="1:30">
      <c r="A172" s="21">
        <v>154</v>
      </c>
      <c r="B172" s="5">
        <f t="shared" si="61"/>
        <v>216.5625</v>
      </c>
      <c r="C172" s="24">
        <f t="shared" si="48"/>
        <v>-254.01420252557224</v>
      </c>
      <c r="D172" s="24">
        <f t="shared" si="49"/>
        <v>8.7534379195170366</v>
      </c>
      <c r="E172" s="11">
        <f t="shared" si="50"/>
        <v>-272.16372434017842</v>
      </c>
      <c r="F172" s="11">
        <f t="shared" si="51"/>
        <v>-201.85037483232492</v>
      </c>
      <c r="G172" s="6"/>
      <c r="H172" s="68">
        <f t="shared" si="52"/>
        <v>18.149521814606178</v>
      </c>
      <c r="I172" s="68">
        <f t="shared" si="53"/>
        <v>16.449767715719716</v>
      </c>
      <c r="K172" s="2">
        <f t="shared" si="54"/>
        <v>7.8745909768053997</v>
      </c>
      <c r="L172" s="2">
        <f t="shared" si="55"/>
        <v>-10.617656814772999</v>
      </c>
      <c r="M172" s="2">
        <f t="shared" si="56"/>
        <v>0.87884694271163699</v>
      </c>
      <c r="N172" s="2">
        <f t="shared" si="57"/>
        <v>-0.969658175975463</v>
      </c>
      <c r="O172" s="28">
        <f t="shared" si="58"/>
        <v>20.485441617002699</v>
      </c>
      <c r="P172" s="28">
        <f t="shared" si="59"/>
        <v>20.5791766759992</v>
      </c>
      <c r="Q172" s="2">
        <f t="shared" si="62"/>
        <v>41.064618293001899</v>
      </c>
      <c r="R172" s="30">
        <f t="shared" si="63"/>
        <v>-292.64916595718114</v>
      </c>
      <c r="S172" s="30">
        <f t="shared" si="64"/>
        <v>-2.429654861393022</v>
      </c>
      <c r="T172" s="30">
        <f t="shared" si="65"/>
        <v>-295.07882081857417</v>
      </c>
      <c r="V172" s="30">
        <f t="shared" si="66"/>
        <v>-2223.4975524832244</v>
      </c>
      <c r="W172" s="30">
        <f t="shared" si="67"/>
        <v>1910.8767456160269</v>
      </c>
      <c r="Y172" s="70">
        <v>154</v>
      </c>
      <c r="Z172" s="71">
        <f t="shared" si="68"/>
        <v>-185.40060711660522</v>
      </c>
      <c r="AA172" s="70" t="str">
        <f t="shared" si="60"/>
        <v>7.23285230016258-9.90960729624546j</v>
      </c>
      <c r="AB172" s="70">
        <f t="shared" si="69"/>
        <v>7.2328523001625804</v>
      </c>
      <c r="AC172" s="70">
        <f t="shared" si="70"/>
        <v>-9.9096072962454596</v>
      </c>
      <c r="AD172" s="70"/>
    </row>
    <row r="173" spans="1:30">
      <c r="A173" s="21">
        <v>155</v>
      </c>
      <c r="B173" s="5">
        <f t="shared" si="61"/>
        <v>217.96875</v>
      </c>
      <c r="C173" s="24">
        <f t="shared" si="48"/>
        <v>-254.02338571537149</v>
      </c>
      <c r="D173" s="24">
        <f t="shared" si="49"/>
        <v>9.2384214943027914</v>
      </c>
      <c r="E173" s="11">
        <f t="shared" si="50"/>
        <v>-267.12809753864013</v>
      </c>
      <c r="F173" s="11">
        <f t="shared" si="51"/>
        <v>-208.46881342794046</v>
      </c>
      <c r="G173" s="6"/>
      <c r="H173" s="68">
        <f t="shared" si="52"/>
        <v>13.104711823268637</v>
      </c>
      <c r="I173" s="68">
        <f t="shared" si="53"/>
        <v>20.69460142232953</v>
      </c>
      <c r="K173" s="2">
        <f t="shared" si="54"/>
        <v>8.1327896394973305</v>
      </c>
      <c r="L173" s="2">
        <f t="shared" si="55"/>
        <v>-10.421206838364</v>
      </c>
      <c r="M173" s="2">
        <f t="shared" si="56"/>
        <v>1.10563185480546</v>
      </c>
      <c r="N173" s="2">
        <f t="shared" si="57"/>
        <v>-0.70013365051901399</v>
      </c>
      <c r="O173" s="28">
        <f t="shared" si="58"/>
        <v>20.1064159437685</v>
      </c>
      <c r="P173" s="28">
        <f t="shared" si="59"/>
        <v>14.859023981671299</v>
      </c>
      <c r="Q173" s="2">
        <f t="shared" si="62"/>
        <v>34.965439925439796</v>
      </c>
      <c r="R173" s="30">
        <f t="shared" si="63"/>
        <v>-287.23451348240866</v>
      </c>
      <c r="S173" s="30">
        <f t="shared" si="64"/>
        <v>-1.7543121584026622</v>
      </c>
      <c r="T173" s="30">
        <f t="shared" si="65"/>
        <v>-288.98882564081129</v>
      </c>
      <c r="V173" s="30">
        <f t="shared" si="66"/>
        <v>-2346.7751066484566</v>
      </c>
      <c r="W173" s="30">
        <f t="shared" si="67"/>
        <v>2117.1082174605608</v>
      </c>
      <c r="Y173" s="70">
        <v>155</v>
      </c>
      <c r="Z173" s="71">
        <f t="shared" si="68"/>
        <v>-187.77421200561093</v>
      </c>
      <c r="AA173" s="70" t="str">
        <f t="shared" si="60"/>
        <v>7.32545142293852-9.90996555103488j</v>
      </c>
      <c r="AB173" s="70">
        <f t="shared" si="69"/>
        <v>7.3254514229385199</v>
      </c>
      <c r="AC173" s="70">
        <f t="shared" si="70"/>
        <v>-9.9099655510348796</v>
      </c>
      <c r="AD173" s="70"/>
    </row>
    <row r="174" spans="1:30">
      <c r="A174" s="21">
        <v>156</v>
      </c>
      <c r="B174" s="5">
        <f t="shared" si="61"/>
        <v>219.375</v>
      </c>
      <c r="C174" s="24">
        <f t="shared" si="48"/>
        <v>-254.8210693654882</v>
      </c>
      <c r="D174" s="24">
        <f t="shared" si="49"/>
        <v>9.6384055095884698</v>
      </c>
      <c r="E174" s="11">
        <f t="shared" si="50"/>
        <v>-261.93156275970756</v>
      </c>
      <c r="F174" s="11">
        <f t="shared" si="51"/>
        <v>-214.961678205498</v>
      </c>
      <c r="G174" s="6"/>
      <c r="H174" s="68">
        <f t="shared" si="52"/>
        <v>7.1104933942193691</v>
      </c>
      <c r="I174" s="68">
        <f t="shared" si="53"/>
        <v>23.440155368315349</v>
      </c>
      <c r="K174" s="2">
        <f t="shared" si="54"/>
        <v>8.3860894138150499</v>
      </c>
      <c r="L174" s="2">
        <f t="shared" si="55"/>
        <v>-10.218479516629699</v>
      </c>
      <c r="M174" s="2">
        <f t="shared" si="56"/>
        <v>1.2523160957734201</v>
      </c>
      <c r="N174" s="2">
        <f t="shared" si="57"/>
        <v>-0.37988593448096503</v>
      </c>
      <c r="O174" s="28">
        <f t="shared" si="58"/>
        <v>19.715278917397399</v>
      </c>
      <c r="P174" s="28">
        <f t="shared" si="59"/>
        <v>8.0623666732313293</v>
      </c>
      <c r="Q174" s="2">
        <f t="shared" si="62"/>
        <v>27.77764559062873</v>
      </c>
      <c r="R174" s="30">
        <f t="shared" si="63"/>
        <v>-281.64684167710493</v>
      </c>
      <c r="S174" s="30">
        <f t="shared" si="64"/>
        <v>-0.95187327901196017</v>
      </c>
      <c r="T174" s="30">
        <f t="shared" si="65"/>
        <v>-282.59871495611691</v>
      </c>
      <c r="V174" s="30">
        <f t="shared" si="66"/>
        <v>-2456.068798931547</v>
      </c>
      <c r="W174" s="30">
        <f t="shared" si="67"/>
        <v>2297.8135462138375</v>
      </c>
      <c r="Y174" s="70">
        <v>156</v>
      </c>
      <c r="Z174" s="71">
        <f t="shared" si="68"/>
        <v>-191.52152283718266</v>
      </c>
      <c r="AA174" s="70" t="str">
        <f t="shared" si="60"/>
        <v>7.47164159021512-9.94108480200865j</v>
      </c>
      <c r="AB174" s="70">
        <f t="shared" si="69"/>
        <v>7.4716415902151203</v>
      </c>
      <c r="AC174" s="70">
        <f t="shared" si="70"/>
        <v>-9.9410848020086497</v>
      </c>
      <c r="AD174" s="70"/>
    </row>
    <row r="175" spans="1:30">
      <c r="A175" s="21">
        <v>157</v>
      </c>
      <c r="B175" s="5">
        <f t="shared" si="61"/>
        <v>220.78125</v>
      </c>
      <c r="C175" s="24">
        <f t="shared" si="48"/>
        <v>-255.97611532619857</v>
      </c>
      <c r="D175" s="24">
        <f t="shared" si="49"/>
        <v>9.9426104264741397</v>
      </c>
      <c r="E175" s="11">
        <f t="shared" si="50"/>
        <v>-256.57725020162036</v>
      </c>
      <c r="F175" s="11">
        <f t="shared" si="51"/>
        <v>-221.32505810603959</v>
      </c>
      <c r="G175" s="6"/>
      <c r="H175" s="68">
        <f t="shared" si="52"/>
        <v>0.60113487542177946</v>
      </c>
      <c r="I175" s="68">
        <f t="shared" si="53"/>
        <v>24.487520022688123</v>
      </c>
      <c r="K175" s="2">
        <f t="shared" si="54"/>
        <v>8.6343377214459807</v>
      </c>
      <c r="L175" s="2">
        <f t="shared" si="55"/>
        <v>-10.009596964928001</v>
      </c>
      <c r="M175" s="2">
        <f t="shared" si="56"/>
        <v>1.30827270502816</v>
      </c>
      <c r="N175" s="2">
        <f t="shared" si="57"/>
        <v>-3.2116292251161298E-2</v>
      </c>
      <c r="O175" s="28">
        <f t="shared" si="58"/>
        <v>19.312266144207999</v>
      </c>
      <c r="P175" s="28">
        <f t="shared" si="59"/>
        <v>0.68160808498292802</v>
      </c>
      <c r="Q175" s="2">
        <f t="shared" si="62"/>
        <v>19.993874229190929</v>
      </c>
      <c r="R175" s="30">
        <f t="shared" si="63"/>
        <v>-275.88951634582838</v>
      </c>
      <c r="S175" s="30">
        <f t="shared" si="64"/>
        <v>-8.0473209561148562E-2</v>
      </c>
      <c r="T175" s="30">
        <f t="shared" si="65"/>
        <v>-275.96998955538947</v>
      </c>
      <c r="V175" s="30">
        <f t="shared" si="66"/>
        <v>-2545.0707931706088</v>
      </c>
      <c r="W175" s="30">
        <f t="shared" si="67"/>
        <v>2444.0187022611772</v>
      </c>
      <c r="Y175" s="70">
        <v>157</v>
      </c>
      <c r="Z175" s="71">
        <f t="shared" si="68"/>
        <v>-196.83753808335146</v>
      </c>
      <c r="AA175" s="70" t="str">
        <f t="shared" si="60"/>
        <v>7.67903008639606-9.98614547879741j</v>
      </c>
      <c r="AB175" s="70">
        <f t="shared" si="69"/>
        <v>7.6790300863960601</v>
      </c>
      <c r="AC175" s="70">
        <f t="shared" si="70"/>
        <v>-9.9861454787974093</v>
      </c>
      <c r="AD175" s="70"/>
    </row>
    <row r="176" spans="1:30">
      <c r="A176" s="21">
        <v>158</v>
      </c>
      <c r="B176" s="5">
        <f t="shared" si="61"/>
        <v>222.1875</v>
      </c>
      <c r="C176" s="24">
        <f t="shared" si="48"/>
        <v>-257.02015968577973</v>
      </c>
      <c r="D176" s="24">
        <f t="shared" si="49"/>
        <v>10.14683277239793</v>
      </c>
      <c r="E176" s="11">
        <f t="shared" si="50"/>
        <v>-251.06838510205324</v>
      </c>
      <c r="F176" s="11">
        <f t="shared" si="51"/>
        <v>-227.55512006745482</v>
      </c>
      <c r="G176" s="6"/>
      <c r="H176" s="68">
        <f t="shared" si="52"/>
        <v>-5.9517745837265004</v>
      </c>
      <c r="I176" s="68">
        <f t="shared" si="53"/>
        <v>23.760816048791494</v>
      </c>
      <c r="K176" s="2">
        <f t="shared" si="54"/>
        <v>8.8773850268921599</v>
      </c>
      <c r="L176" s="2">
        <f t="shared" si="55"/>
        <v>-9.7946850062976303</v>
      </c>
      <c r="M176" s="2">
        <f t="shared" si="56"/>
        <v>1.26944774550577</v>
      </c>
      <c r="N176" s="2">
        <f t="shared" si="57"/>
        <v>0.31798010689344303</v>
      </c>
      <c r="O176" s="28">
        <f t="shared" si="58"/>
        <v>18.897620384025501</v>
      </c>
      <c r="P176" s="28">
        <f t="shared" si="59"/>
        <v>-6.7485315561128996</v>
      </c>
      <c r="Q176" s="2">
        <f t="shared" si="62"/>
        <v>12.149088827912601</v>
      </c>
      <c r="R176" s="30">
        <f t="shared" si="63"/>
        <v>-269.96600548607876</v>
      </c>
      <c r="S176" s="30">
        <f t="shared" si="64"/>
        <v>0.7967569723863992</v>
      </c>
      <c r="T176" s="30">
        <f t="shared" si="65"/>
        <v>-269.16924851369231</v>
      </c>
      <c r="V176" s="30">
        <f t="shared" si="66"/>
        <v>-2607.9405794666191</v>
      </c>
      <c r="W176" s="30">
        <f t="shared" si="67"/>
        <v>2550.0607768101936</v>
      </c>
      <c r="Y176" s="70">
        <v>158</v>
      </c>
      <c r="Z176" s="71">
        <f t="shared" si="68"/>
        <v>-203.79430401866333</v>
      </c>
      <c r="AA176" s="70" t="str">
        <f t="shared" si="60"/>
        <v>7.95042758222663-10.0268757588386j</v>
      </c>
      <c r="AB176" s="70">
        <f t="shared" si="69"/>
        <v>7.9504275822266299</v>
      </c>
      <c r="AC176" s="70">
        <f t="shared" si="70"/>
        <v>-10.026875758838599</v>
      </c>
      <c r="AD176" s="70"/>
    </row>
    <row r="177" spans="1:30">
      <c r="A177" s="21">
        <v>159</v>
      </c>
      <c r="B177" s="5">
        <f t="shared" si="61"/>
        <v>223.59375</v>
      </c>
      <c r="C177" s="24">
        <f t="shared" si="48"/>
        <v>-257.4817764563843</v>
      </c>
      <c r="D177" s="24">
        <f t="shared" si="49"/>
        <v>10.253738930309689</v>
      </c>
      <c r="E177" s="11">
        <f t="shared" si="50"/>
        <v>-245.4082857953521</v>
      </c>
      <c r="F177" s="11">
        <f t="shared" si="51"/>
        <v>-233.6481113333756</v>
      </c>
      <c r="G177" s="6"/>
      <c r="H177" s="68">
        <f t="shared" si="52"/>
        <v>-12.073490661032217</v>
      </c>
      <c r="I177" s="68">
        <f t="shared" si="53"/>
        <v>21.312691600498702</v>
      </c>
      <c r="K177" s="2">
        <f t="shared" si="54"/>
        <v>9.1150849275449595</v>
      </c>
      <c r="L177" s="2">
        <f t="shared" si="55"/>
        <v>-9.5738730956663307</v>
      </c>
      <c r="M177" s="2">
        <f t="shared" si="56"/>
        <v>1.1386540027647301</v>
      </c>
      <c r="N177" s="2">
        <f t="shared" si="57"/>
        <v>0.64503952509711204</v>
      </c>
      <c r="O177" s="28">
        <f t="shared" si="58"/>
        <v>18.471591403951201</v>
      </c>
      <c r="P177" s="28">
        <f t="shared" si="59"/>
        <v>-13.689754471076601</v>
      </c>
      <c r="Q177" s="2">
        <f t="shared" si="62"/>
        <v>4.7818369328746009</v>
      </c>
      <c r="R177" s="30">
        <f t="shared" si="63"/>
        <v>-263.87987719930328</v>
      </c>
      <c r="S177" s="30">
        <f t="shared" si="64"/>
        <v>1.6162638100443836</v>
      </c>
      <c r="T177" s="30">
        <f t="shared" si="65"/>
        <v>-262.26361338925892</v>
      </c>
      <c r="V177" s="30">
        <f t="shared" si="66"/>
        <v>-2640.1509150961242</v>
      </c>
      <c r="W177" s="30">
        <f t="shared" si="67"/>
        <v>2614.3015107460842</v>
      </c>
      <c r="Y177" s="70">
        <v>159</v>
      </c>
      <c r="Z177" s="71">
        <f t="shared" si="68"/>
        <v>-212.33541973287689</v>
      </c>
      <c r="AA177" s="70" t="str">
        <f t="shared" si="60"/>
        <v>8.28363376423581-10.044884361793j</v>
      </c>
      <c r="AB177" s="70">
        <f t="shared" si="69"/>
        <v>8.2836337642358107</v>
      </c>
      <c r="AC177" s="70">
        <f t="shared" si="70"/>
        <v>-10.044884361793001</v>
      </c>
      <c r="AD177" s="70"/>
    </row>
    <row r="178" spans="1:30">
      <c r="A178" s="21">
        <v>160</v>
      </c>
      <c r="B178" s="5">
        <f t="shared" si="61"/>
        <v>225</v>
      </c>
      <c r="C178" s="24">
        <f t="shared" si="48"/>
        <v>-256.92086978938363</v>
      </c>
      <c r="D178" s="24">
        <f t="shared" si="49"/>
        <v>10.272661446540244</v>
      </c>
      <c r="E178" s="11">
        <f t="shared" si="50"/>
        <v>-239.60036171369478</v>
      </c>
      <c r="F178" s="11">
        <f t="shared" si="51"/>
        <v>-239.6003617136947</v>
      </c>
      <c r="G178" s="6"/>
      <c r="H178" s="68">
        <f t="shared" si="52"/>
        <v>-17.320508075688853</v>
      </c>
      <c r="I178" s="68">
        <f t="shared" si="53"/>
        <v>17.320508075688696</v>
      </c>
      <c r="K178" s="2">
        <f t="shared" si="54"/>
        <v>9.3472942418723797</v>
      </c>
      <c r="L178" s="2">
        <f t="shared" si="55"/>
        <v>-9.3472942418723797</v>
      </c>
      <c r="M178" s="2">
        <f t="shared" si="56"/>
        <v>0.92536720466786504</v>
      </c>
      <c r="N178" s="2">
        <f t="shared" si="57"/>
        <v>0.92536720466787603</v>
      </c>
      <c r="O178" s="28">
        <f t="shared" si="58"/>
        <v>18.0344358279125</v>
      </c>
      <c r="P178" s="28">
        <f t="shared" si="59"/>
        <v>-19.639183855566898</v>
      </c>
      <c r="Q178" s="2">
        <f t="shared" si="62"/>
        <v>-1.6047480276543986</v>
      </c>
      <c r="R178" s="30">
        <f t="shared" si="63"/>
        <v>-257.63479754160727</v>
      </c>
      <c r="S178" s="30">
        <f t="shared" si="64"/>
        <v>2.3186757798780455</v>
      </c>
      <c r="T178" s="30">
        <f t="shared" si="65"/>
        <v>-255.31612176172922</v>
      </c>
      <c r="V178" s="30">
        <f t="shared" si="66"/>
        <v>-2639.2611138969874</v>
      </c>
      <c r="W178" s="30">
        <f t="shared" si="67"/>
        <v>2639.2611138969837</v>
      </c>
      <c r="Y178" s="70">
        <v>160</v>
      </c>
      <c r="Z178" s="71">
        <f t="shared" si="68"/>
        <v>-222.27985363800599</v>
      </c>
      <c r="AA178" s="70" t="str">
        <f t="shared" si="60"/>
        <v>8.67158622438762-10.0230022593571j</v>
      </c>
      <c r="AB178" s="70">
        <f t="shared" si="69"/>
        <v>8.6715862243876192</v>
      </c>
      <c r="AC178" s="70">
        <f t="shared" si="70"/>
        <v>-10.023002259357099</v>
      </c>
      <c r="AD178" s="70"/>
    </row>
    <row r="179" spans="1:30">
      <c r="A179" s="21">
        <v>161</v>
      </c>
      <c r="B179" s="5">
        <f t="shared" si="61"/>
        <v>226.40625</v>
      </c>
      <c r="C179" s="24">
        <f t="shared" si="48"/>
        <v>-254.96080293387422</v>
      </c>
      <c r="D179" s="24">
        <f t="shared" si="49"/>
        <v>10.218912620763449</v>
      </c>
      <c r="E179" s="11">
        <f t="shared" si="50"/>
        <v>-233.6481113333756</v>
      </c>
      <c r="F179" s="11">
        <f t="shared" si="51"/>
        <v>-245.40828579535216</v>
      </c>
      <c r="G179" s="6"/>
      <c r="H179" s="68">
        <f t="shared" si="52"/>
        <v>-21.312691600498638</v>
      </c>
      <c r="I179" s="68">
        <f t="shared" si="53"/>
        <v>12.073490661032332</v>
      </c>
      <c r="K179" s="2">
        <f t="shared" si="54"/>
        <v>9.5738730956663307</v>
      </c>
      <c r="L179" s="2">
        <f t="shared" si="55"/>
        <v>-9.1150849275449595</v>
      </c>
      <c r="M179" s="2">
        <f t="shared" si="56"/>
        <v>0.64503952509711804</v>
      </c>
      <c r="N179" s="2">
        <f t="shared" si="57"/>
        <v>1.1386540027647201</v>
      </c>
      <c r="O179" s="28">
        <f t="shared" si="58"/>
        <v>17.586416982082099</v>
      </c>
      <c r="P179" s="28">
        <f t="shared" si="59"/>
        <v>-24.165796232426001</v>
      </c>
      <c r="Q179" s="2">
        <f t="shared" si="62"/>
        <v>-6.5793792503439015</v>
      </c>
      <c r="R179" s="30">
        <f t="shared" si="63"/>
        <v>-251.23452831545768</v>
      </c>
      <c r="S179" s="30">
        <f t="shared" si="64"/>
        <v>2.8531046319273621</v>
      </c>
      <c r="T179" s="30">
        <f t="shared" si="65"/>
        <v>-248.38142368353033</v>
      </c>
      <c r="V179" s="30">
        <f t="shared" si="66"/>
        <v>-2605.4221669009498</v>
      </c>
      <c r="W179" s="30">
        <f t="shared" si="67"/>
        <v>2631.1837750467394</v>
      </c>
      <c r="Y179" s="70">
        <v>161</v>
      </c>
      <c r="Z179" s="71">
        <f t="shared" si="68"/>
        <v>-233.33479513431982</v>
      </c>
      <c r="AA179" s="70" t="str">
        <f t="shared" si="60"/>
        <v>9.10286182953971-9.94653609085408j</v>
      </c>
      <c r="AB179" s="70">
        <f t="shared" si="69"/>
        <v>9.1028618295397106</v>
      </c>
      <c r="AC179" s="70">
        <f t="shared" si="70"/>
        <v>-9.9465360908540799</v>
      </c>
      <c r="AD179" s="70"/>
    </row>
    <row r="180" spans="1:30">
      <c r="A180" s="21">
        <v>162</v>
      </c>
      <c r="B180" s="5">
        <f t="shared" si="61"/>
        <v>227.8125</v>
      </c>
      <c r="C180" s="24">
        <f t="shared" si="48"/>
        <v>-251.31593611624649</v>
      </c>
      <c r="D180" s="24">
        <f t="shared" si="49"/>
        <v>10.112665113191071</v>
      </c>
      <c r="E180" s="11">
        <f t="shared" si="50"/>
        <v>-227.55512006745499</v>
      </c>
      <c r="F180" s="11">
        <f t="shared" si="51"/>
        <v>-251.0683851020531</v>
      </c>
      <c r="G180" s="6"/>
      <c r="H180" s="68">
        <f t="shared" si="52"/>
        <v>-23.760816048791504</v>
      </c>
      <c r="I180" s="68">
        <f t="shared" si="53"/>
        <v>5.9517745837264595</v>
      </c>
      <c r="K180" s="2">
        <f t="shared" si="54"/>
        <v>9.7946850062976303</v>
      </c>
      <c r="L180" s="2">
        <f t="shared" si="55"/>
        <v>-8.8773850268921599</v>
      </c>
      <c r="M180" s="2">
        <f t="shared" si="56"/>
        <v>0.31798010689344097</v>
      </c>
      <c r="N180" s="2">
        <f t="shared" si="57"/>
        <v>1.26944774550577</v>
      </c>
      <c r="O180" s="28">
        <f t="shared" si="58"/>
        <v>17.127804736260099</v>
      </c>
      <c r="P180" s="28">
        <f t="shared" si="59"/>
        <v>-26.941648183837099</v>
      </c>
      <c r="Q180" s="2">
        <f t="shared" si="62"/>
        <v>-9.8138434475769998</v>
      </c>
      <c r="R180" s="30">
        <f t="shared" si="63"/>
        <v>-244.68292480371508</v>
      </c>
      <c r="S180" s="30">
        <f t="shared" si="64"/>
        <v>3.1808321350455948</v>
      </c>
      <c r="T180" s="30">
        <f t="shared" si="65"/>
        <v>-241.50209266866949</v>
      </c>
      <c r="V180" s="30">
        <f t="shared" si="66"/>
        <v>-2541.4738995517218</v>
      </c>
      <c r="W180" s="30">
        <f t="shared" si="67"/>
        <v>2599.1588022411797</v>
      </c>
      <c r="Y180" s="70">
        <v>162</v>
      </c>
      <c r="Z180" s="71">
        <f t="shared" si="68"/>
        <v>-245.11661051832664</v>
      </c>
      <c r="AA180" s="70" t="str">
        <f t="shared" si="60"/>
        <v>9.56249425375669-9.80434247155764j</v>
      </c>
      <c r="AB180" s="70">
        <f t="shared" si="69"/>
        <v>9.5624942537566895</v>
      </c>
      <c r="AC180" s="70">
        <f t="shared" si="70"/>
        <v>-9.8043424715576393</v>
      </c>
      <c r="AD180" s="70"/>
    </row>
    <row r="181" spans="1:30">
      <c r="A181" s="21">
        <v>163</v>
      </c>
      <c r="B181" s="5">
        <f t="shared" si="61"/>
        <v>229.21875</v>
      </c>
      <c r="C181" s="24">
        <f t="shared" si="48"/>
        <v>-245.81257812872781</v>
      </c>
      <c r="D181" s="24">
        <f t="shared" si="49"/>
        <v>9.9774806726768368</v>
      </c>
      <c r="E181" s="11">
        <f t="shared" si="50"/>
        <v>-221.32505810603968</v>
      </c>
      <c r="F181" s="11">
        <f t="shared" si="51"/>
        <v>-256.5772502016203</v>
      </c>
      <c r="G181" s="6"/>
      <c r="H181" s="68">
        <f t="shared" si="52"/>
        <v>-24.487520022688123</v>
      </c>
      <c r="I181" s="68">
        <f t="shared" si="53"/>
        <v>-0.60113487542182142</v>
      </c>
      <c r="K181" s="2">
        <f t="shared" si="54"/>
        <v>10.009596964928001</v>
      </c>
      <c r="L181" s="2">
        <f t="shared" si="55"/>
        <v>-8.6343377214459807</v>
      </c>
      <c r="M181" s="2">
        <f t="shared" si="56"/>
        <v>-3.2116292251163497E-2</v>
      </c>
      <c r="N181" s="2">
        <f t="shared" si="57"/>
        <v>1.30827270502816</v>
      </c>
      <c r="O181" s="28">
        <f t="shared" si="58"/>
        <v>16.658875341314801</v>
      </c>
      <c r="P181" s="28">
        <f t="shared" si="59"/>
        <v>-27.765635152900799</v>
      </c>
      <c r="Q181" s="2">
        <f t="shared" si="62"/>
        <v>-11.106759811585999</v>
      </c>
      <c r="R181" s="30">
        <f t="shared" si="63"/>
        <v>-237.98393344735447</v>
      </c>
      <c r="S181" s="30">
        <f t="shared" si="64"/>
        <v>3.2781151302126759</v>
      </c>
      <c r="T181" s="30">
        <f t="shared" si="65"/>
        <v>-234.70581831714182</v>
      </c>
      <c r="V181" s="30">
        <f t="shared" si="66"/>
        <v>-2452.5902473802466</v>
      </c>
      <c r="W181" s="30">
        <f t="shared" si="67"/>
        <v>2553.9967433340412</v>
      </c>
      <c r="Y181" s="70">
        <v>163</v>
      </c>
      <c r="Z181" s="71">
        <f t="shared" si="68"/>
        <v>-257.17838507704215</v>
      </c>
      <c r="AA181" s="70" t="str">
        <f t="shared" si="60"/>
        <v>10.0330484510586-9.58964535649586j</v>
      </c>
      <c r="AB181" s="70">
        <f t="shared" si="69"/>
        <v>10.033048451058599</v>
      </c>
      <c r="AC181" s="70">
        <f t="shared" si="70"/>
        <v>-9.5896453564958595</v>
      </c>
      <c r="AD181" s="70"/>
    </row>
    <row r="182" spans="1:30">
      <c r="A182" s="21">
        <v>164</v>
      </c>
      <c r="B182" s="5">
        <f t="shared" si="61"/>
        <v>230.625</v>
      </c>
      <c r="C182" s="24">
        <f t="shared" si="48"/>
        <v>-238.40183357381341</v>
      </c>
      <c r="D182" s="24">
        <f t="shared" si="49"/>
        <v>9.83859358214875</v>
      </c>
      <c r="E182" s="11">
        <f t="shared" si="50"/>
        <v>-214.96167820549798</v>
      </c>
      <c r="F182" s="11">
        <f t="shared" si="51"/>
        <v>-261.93156275970756</v>
      </c>
      <c r="G182" s="6"/>
      <c r="H182" s="68">
        <f t="shared" si="52"/>
        <v>-23.440155368315438</v>
      </c>
      <c r="I182" s="68">
        <f t="shared" si="53"/>
        <v>-7.1104933942190769</v>
      </c>
      <c r="K182" s="2">
        <f t="shared" si="54"/>
        <v>10.218479516629699</v>
      </c>
      <c r="L182" s="2">
        <f t="shared" si="55"/>
        <v>-8.3860894138150499</v>
      </c>
      <c r="M182" s="2">
        <f t="shared" si="56"/>
        <v>-0.37988593448094898</v>
      </c>
      <c r="N182" s="2">
        <f t="shared" si="57"/>
        <v>1.2523160957734201</v>
      </c>
      <c r="O182" s="28">
        <f t="shared" si="58"/>
        <v>16.179911262779399</v>
      </c>
      <c r="P182" s="28">
        <f t="shared" si="59"/>
        <v>-26.578061040111301</v>
      </c>
      <c r="Q182" s="2">
        <f t="shared" si="62"/>
        <v>-10.398149777331902</v>
      </c>
      <c r="R182" s="30">
        <f t="shared" si="63"/>
        <v>-231.14158946827737</v>
      </c>
      <c r="S182" s="30">
        <f t="shared" si="64"/>
        <v>3.1379056717958633</v>
      </c>
      <c r="T182" s="30">
        <f t="shared" si="65"/>
        <v>-228.00368379648151</v>
      </c>
      <c r="V182" s="30">
        <f t="shared" si="66"/>
        <v>-2345.5387497718148</v>
      </c>
      <c r="W182" s="30">
        <f t="shared" si="67"/>
        <v>2507.0809376555735</v>
      </c>
      <c r="Y182" s="70">
        <v>164</v>
      </c>
      <c r="Z182" s="71">
        <f t="shared" si="68"/>
        <v>-269.04205615392664</v>
      </c>
      <c r="AA182" s="70" t="str">
        <f t="shared" si="60"/>
        <v>10.4958742312507-9.30053723741499j</v>
      </c>
      <c r="AB182" s="70">
        <f t="shared" si="69"/>
        <v>10.495874231250699</v>
      </c>
      <c r="AC182" s="70">
        <f t="shared" si="70"/>
        <v>-9.3005372374149893</v>
      </c>
      <c r="AD182" s="70"/>
    </row>
    <row r="183" spans="1:30">
      <c r="A183" s="21">
        <v>165</v>
      </c>
      <c r="B183" s="5">
        <f t="shared" si="61"/>
        <v>232.03125</v>
      </c>
      <c r="C183" s="24">
        <f t="shared" si="48"/>
        <v>-229.16341485027016</v>
      </c>
      <c r="D183" s="24">
        <f t="shared" si="49"/>
        <v>9.721073187844981</v>
      </c>
      <c r="E183" s="11">
        <f t="shared" si="50"/>
        <v>-208.46881342794066</v>
      </c>
      <c r="F183" s="11">
        <f t="shared" si="51"/>
        <v>-267.12809753863996</v>
      </c>
      <c r="G183" s="6"/>
      <c r="H183" s="68">
        <f t="shared" si="52"/>
        <v>-20.694601422329505</v>
      </c>
      <c r="I183" s="68">
        <f t="shared" si="53"/>
        <v>-13.104711823268673</v>
      </c>
      <c r="K183" s="2">
        <f t="shared" si="54"/>
        <v>10.421206838364</v>
      </c>
      <c r="L183" s="2">
        <f t="shared" si="55"/>
        <v>-8.1327896394973695</v>
      </c>
      <c r="M183" s="2">
        <f t="shared" si="56"/>
        <v>-0.70013365051901899</v>
      </c>
      <c r="N183" s="2">
        <f t="shared" si="57"/>
        <v>1.10563185480546</v>
      </c>
      <c r="O183" s="28">
        <f t="shared" si="58"/>
        <v>15.6912010107052</v>
      </c>
      <c r="P183" s="28">
        <f t="shared" si="59"/>
        <v>-23.464963058518101</v>
      </c>
      <c r="Q183" s="2">
        <f t="shared" si="62"/>
        <v>-7.7737620478129017</v>
      </c>
      <c r="R183" s="30">
        <f t="shared" si="63"/>
        <v>-224.16001443864587</v>
      </c>
      <c r="S183" s="30">
        <f t="shared" si="64"/>
        <v>2.7703616361885963</v>
      </c>
      <c r="T183" s="30">
        <f t="shared" si="65"/>
        <v>-221.38965280245725</v>
      </c>
      <c r="V183" s="30">
        <f t="shared" si="66"/>
        <v>-2227.7143277359578</v>
      </c>
      <c r="W183" s="30">
        <f t="shared" si="67"/>
        <v>2469.3799239633036</v>
      </c>
      <c r="Y183" s="70">
        <v>165</v>
      </c>
      <c r="Z183" s="71">
        <f t="shared" si="68"/>
        <v>-280.23280936190861</v>
      </c>
      <c r="AA183" s="70" t="str">
        <f t="shared" si="60"/>
        <v>10.9324481256932-8.94012785605618j</v>
      </c>
      <c r="AB183" s="70">
        <f t="shared" si="69"/>
        <v>10.932448125693201</v>
      </c>
      <c r="AC183" s="70">
        <f t="shared" si="70"/>
        <v>-8.9401278560561792</v>
      </c>
      <c r="AD183" s="70"/>
    </row>
    <row r="184" spans="1:30">
      <c r="A184" s="21">
        <v>166</v>
      </c>
      <c r="B184" s="5">
        <f t="shared" si="61"/>
        <v>233.4375</v>
      </c>
      <c r="C184" s="24">
        <f t="shared" si="48"/>
        <v>-218.30014254804456</v>
      </c>
      <c r="D184" s="24">
        <f t="shared" si="49"/>
        <v>9.6479986387975369</v>
      </c>
      <c r="E184" s="11">
        <f t="shared" si="50"/>
        <v>-201.85037483232489</v>
      </c>
      <c r="F184" s="11">
        <f t="shared" si="51"/>
        <v>-272.16372434017842</v>
      </c>
      <c r="G184" s="6"/>
      <c r="H184" s="68">
        <f t="shared" si="52"/>
        <v>-16.449767715719684</v>
      </c>
      <c r="I184" s="68">
        <f t="shared" si="53"/>
        <v>-18.149521814606203</v>
      </c>
      <c r="K184" s="2">
        <f t="shared" si="54"/>
        <v>10.617656814772999</v>
      </c>
      <c r="L184" s="2">
        <f t="shared" si="55"/>
        <v>-7.8745909768053997</v>
      </c>
      <c r="M184" s="2">
        <f t="shared" si="56"/>
        <v>-0.969658175975463</v>
      </c>
      <c r="N184" s="2">
        <f t="shared" si="57"/>
        <v>0.87884694271163699</v>
      </c>
      <c r="O184" s="28">
        <f t="shared" si="58"/>
        <v>15.1930389658739</v>
      </c>
      <c r="P184" s="28">
        <f t="shared" si="59"/>
        <v>-18.651878521036899</v>
      </c>
      <c r="Q184" s="2">
        <f t="shared" si="62"/>
        <v>-3.4588395551629993</v>
      </c>
      <c r="R184" s="30">
        <f t="shared" si="63"/>
        <v>-217.0434137981988</v>
      </c>
      <c r="S184" s="30">
        <f t="shared" si="64"/>
        <v>2.2021108053172149</v>
      </c>
      <c r="T184" s="30">
        <f t="shared" si="65"/>
        <v>-214.84130299288157</v>
      </c>
      <c r="V184" s="30">
        <f t="shared" si="66"/>
        <v>-2106.159478152842</v>
      </c>
      <c r="W184" s="30">
        <f t="shared" si="67"/>
        <v>2450.728680201963</v>
      </c>
      <c r="Y184" s="70">
        <v>166</v>
      </c>
      <c r="Z184" s="71">
        <f t="shared" si="68"/>
        <v>-290.31324615478462</v>
      </c>
      <c r="AA184" s="70" t="str">
        <f t="shared" si="60"/>
        <v>11.3257063333006-8.51632965344822j</v>
      </c>
      <c r="AB184" s="70">
        <f t="shared" si="69"/>
        <v>11.3257063333006</v>
      </c>
      <c r="AC184" s="70">
        <f t="shared" si="70"/>
        <v>-8.5163296534482207</v>
      </c>
      <c r="AD184" s="70"/>
    </row>
    <row r="185" spans="1:30">
      <c r="A185" s="21">
        <v>167</v>
      </c>
      <c r="B185" s="5">
        <f t="shared" si="61"/>
        <v>234.84375</v>
      </c>
      <c r="C185" s="24">
        <f t="shared" si="48"/>
        <v>-206.12353252086274</v>
      </c>
      <c r="D185" s="24">
        <f t="shared" si="49"/>
        <v>9.638778078239481</v>
      </c>
      <c r="E185" s="11">
        <f t="shared" si="50"/>
        <v>-195.11034911858204</v>
      </c>
      <c r="F185" s="11">
        <f t="shared" si="51"/>
        <v>-277.03540989103135</v>
      </c>
      <c r="G185" s="6"/>
      <c r="H185" s="68">
        <f t="shared" si="52"/>
        <v>-11.013183402280717</v>
      </c>
      <c r="I185" s="68">
        <f t="shared" si="53"/>
        <v>-21.87943763783084</v>
      </c>
      <c r="K185" s="2">
        <f t="shared" si="54"/>
        <v>10.8077111117365</v>
      </c>
      <c r="L185" s="2">
        <f t="shared" si="55"/>
        <v>-7.6116489549589499</v>
      </c>
      <c r="M185" s="2">
        <f t="shared" si="56"/>
        <v>-1.16893303349702</v>
      </c>
      <c r="N185" s="2">
        <f t="shared" si="57"/>
        <v>0.58839144296047396</v>
      </c>
      <c r="O185" s="28">
        <f t="shared" si="58"/>
        <v>14.6857252024739</v>
      </c>
      <c r="P185" s="28">
        <f t="shared" si="59"/>
        <v>-12.487505142880501</v>
      </c>
      <c r="Q185" s="2">
        <f t="shared" si="62"/>
        <v>2.1982200595933996</v>
      </c>
      <c r="R185" s="30">
        <f t="shared" si="63"/>
        <v>-209.79607432105593</v>
      </c>
      <c r="S185" s="30">
        <f t="shared" si="64"/>
        <v>1.4743217405997839</v>
      </c>
      <c r="T185" s="30">
        <f t="shared" si="65"/>
        <v>-208.32175258045615</v>
      </c>
      <c r="V185" s="30">
        <f t="shared" si="66"/>
        <v>-1986.7789866713745</v>
      </c>
      <c r="W185" s="30">
        <f t="shared" si="67"/>
        <v>2459.391791886027</v>
      </c>
      <c r="Y185" s="70">
        <v>167</v>
      </c>
      <c r="Z185" s="71">
        <f t="shared" si="68"/>
        <v>-298.9148475288622</v>
      </c>
      <c r="AA185" s="70" t="str">
        <f t="shared" si="60"/>
        <v>11.661272183117-8.04129549248728j</v>
      </c>
      <c r="AB185" s="70">
        <f t="shared" si="69"/>
        <v>11.661272183116999</v>
      </c>
      <c r="AC185" s="70">
        <f t="shared" si="70"/>
        <v>-8.0412954924872793</v>
      </c>
      <c r="AD185" s="70"/>
    </row>
    <row r="186" spans="1:30">
      <c r="A186" s="21">
        <v>168</v>
      </c>
      <c r="B186" s="5">
        <f t="shared" si="61"/>
        <v>236.25</v>
      </c>
      <c r="C186" s="24">
        <f t="shared" si="48"/>
        <v>-193.03151365312408</v>
      </c>
      <c r="D186" s="24">
        <f t="shared" si="49"/>
        <v>9.7077340632239917</v>
      </c>
      <c r="E186" s="11">
        <f t="shared" si="50"/>
        <v>-188.25279622617626</v>
      </c>
      <c r="F186" s="11">
        <f t="shared" si="51"/>
        <v>-281.74021966998686</v>
      </c>
      <c r="G186" s="6"/>
      <c r="H186" s="68">
        <f t="shared" si="52"/>
        <v>-4.7787174269478072</v>
      </c>
      <c r="I186" s="68">
        <f t="shared" si="53"/>
        <v>-24.024234842204351</v>
      </c>
      <c r="K186" s="2">
        <f t="shared" si="54"/>
        <v>10.991255247652701</v>
      </c>
      <c r="L186" s="2">
        <f t="shared" si="55"/>
        <v>-7.3441219603999102</v>
      </c>
      <c r="M186" s="2">
        <f t="shared" si="56"/>
        <v>-1.28352118442871</v>
      </c>
      <c r="N186" s="2">
        <f t="shared" si="57"/>
        <v>0.25530823737666097</v>
      </c>
      <c r="O186" s="28">
        <f t="shared" si="58"/>
        <v>14.1695653073466</v>
      </c>
      <c r="P186" s="28">
        <f t="shared" si="59"/>
        <v>-5.4184386353745504</v>
      </c>
      <c r="Q186" s="2">
        <f t="shared" si="62"/>
        <v>8.7511266719720489</v>
      </c>
      <c r="R186" s="30">
        <f t="shared" si="63"/>
        <v>-202.42236153352286</v>
      </c>
      <c r="S186" s="30">
        <f t="shared" si="64"/>
        <v>0.63972120842674318</v>
      </c>
      <c r="T186" s="30">
        <f t="shared" si="65"/>
        <v>-201.78264032509614</v>
      </c>
      <c r="V186" s="30">
        <f t="shared" si="66"/>
        <v>-1873.8986003661196</v>
      </c>
      <c r="W186" s="30">
        <f t="shared" si="67"/>
        <v>2501.8382445499833</v>
      </c>
      <c r="Y186" s="70">
        <v>168</v>
      </c>
      <c r="Z186" s="71">
        <f t="shared" si="68"/>
        <v>-305.76445451219121</v>
      </c>
      <c r="AA186" s="70" t="str">
        <f t="shared" si="60"/>
        <v>11.9284891917076-7.53054938300047j</v>
      </c>
      <c r="AB186" s="70">
        <f t="shared" si="69"/>
        <v>11.9284891917076</v>
      </c>
      <c r="AC186" s="70">
        <f t="shared" si="70"/>
        <v>-7.5305493830004702</v>
      </c>
      <c r="AD186" s="70"/>
    </row>
    <row r="187" spans="1:30">
      <c r="A187" s="21">
        <v>169</v>
      </c>
      <c r="B187" s="5">
        <f t="shared" si="61"/>
        <v>237.65625</v>
      </c>
      <c r="C187" s="24">
        <f t="shared" si="48"/>
        <v>-179.47989044885142</v>
      </c>
      <c r="D187" s="24">
        <f t="shared" si="49"/>
        <v>9.8630577009066087</v>
      </c>
      <c r="E187" s="11">
        <f t="shared" si="50"/>
        <v>-181.28184688854876</v>
      </c>
      <c r="F187" s="11">
        <f t="shared" si="51"/>
        <v>-286.27531967555893</v>
      </c>
      <c r="G187" s="6"/>
      <c r="H187" s="68">
        <f t="shared" si="52"/>
        <v>1.8019564396973342</v>
      </c>
      <c r="I187" s="68">
        <f t="shared" si="53"/>
        <v>-24.428527442100016</v>
      </c>
      <c r="K187" s="2">
        <f t="shared" si="54"/>
        <v>11.168178662397199</v>
      </c>
      <c r="L187" s="2">
        <f t="shared" si="55"/>
        <v>-7.0721711413863497</v>
      </c>
      <c r="M187" s="2">
        <f t="shared" si="56"/>
        <v>-1.3051209614905901</v>
      </c>
      <c r="N187" s="2">
        <f t="shared" si="57"/>
        <v>-9.6271505792400097E-2</v>
      </c>
      <c r="O187" s="28">
        <f t="shared" si="58"/>
        <v>13.644870195912301</v>
      </c>
      <c r="P187" s="28">
        <f t="shared" si="59"/>
        <v>2.04318220137033</v>
      </c>
      <c r="Q187" s="2">
        <f t="shared" si="62"/>
        <v>15.688052397282631</v>
      </c>
      <c r="R187" s="30">
        <f t="shared" si="63"/>
        <v>-194.92671708446105</v>
      </c>
      <c r="S187" s="30">
        <f t="shared" si="64"/>
        <v>-0.24122576167299581</v>
      </c>
      <c r="T187" s="30">
        <f t="shared" si="65"/>
        <v>-195.16794284613405</v>
      </c>
      <c r="V187" s="30">
        <f t="shared" si="66"/>
        <v>-1770.2205156494185</v>
      </c>
      <c r="W187" s="30">
        <f t="shared" si="67"/>
        <v>2582.6100205959092</v>
      </c>
      <c r="Y187" s="70">
        <v>169</v>
      </c>
      <c r="Z187" s="71">
        <f t="shared" si="68"/>
        <v>-310.70384711765894</v>
      </c>
      <c r="AA187" s="70" t="str">
        <f t="shared" si="60"/>
        <v>12.1211848776791-7.00187317967868j</v>
      </c>
      <c r="AB187" s="70">
        <f t="shared" si="69"/>
        <v>12.1211848776791</v>
      </c>
      <c r="AC187" s="70">
        <f t="shared" si="70"/>
        <v>-7.0018731796786797</v>
      </c>
      <c r="AD187" s="70"/>
    </row>
    <row r="188" spans="1:30">
      <c r="A188" s="21">
        <v>170</v>
      </c>
      <c r="B188" s="5">
        <f t="shared" si="61"/>
        <v>239.0625</v>
      </c>
      <c r="C188" s="24">
        <f t="shared" si="48"/>
        <v>-165.94961774160106</v>
      </c>
      <c r="D188" s="24">
        <f t="shared" si="49"/>
        <v>10.10620727704408</v>
      </c>
      <c r="E188" s="11">
        <f t="shared" si="50"/>
        <v>-174.20170014492069</v>
      </c>
      <c r="F188" s="11">
        <f t="shared" si="51"/>
        <v>-290.63797813308196</v>
      </c>
      <c r="G188" s="6"/>
      <c r="H188" s="68">
        <f t="shared" si="52"/>
        <v>8.2520824033196476</v>
      </c>
      <c r="I188" s="68">
        <f t="shared" si="53"/>
        <v>-23.063025300441883</v>
      </c>
      <c r="K188" s="2">
        <f t="shared" si="54"/>
        <v>11.3383747839205</v>
      </c>
      <c r="L188" s="2">
        <f t="shared" si="55"/>
        <v>-6.7959603109227196</v>
      </c>
      <c r="M188" s="2">
        <f t="shared" si="56"/>
        <v>-1.23216750687642</v>
      </c>
      <c r="N188" s="2">
        <f t="shared" si="57"/>
        <v>-0.44087658357823001</v>
      </c>
      <c r="O188" s="28">
        <f t="shared" si="58"/>
        <v>13.1119559248865</v>
      </c>
      <c r="P188" s="28">
        <f t="shared" si="59"/>
        <v>9.3567788428537195</v>
      </c>
      <c r="Q188" s="2">
        <f t="shared" si="62"/>
        <v>22.468734767740219</v>
      </c>
      <c r="R188" s="30">
        <f t="shared" si="63"/>
        <v>-187.31365606980719</v>
      </c>
      <c r="S188" s="30">
        <f t="shared" si="64"/>
        <v>-1.1046964395340719</v>
      </c>
      <c r="T188" s="30">
        <f t="shared" si="65"/>
        <v>-188.41835250934128</v>
      </c>
      <c r="V188" s="30">
        <f t="shared" si="66"/>
        <v>-1677.121234442852</v>
      </c>
      <c r="W188" s="30">
        <f t="shared" si="67"/>
        <v>2704.1679354719527</v>
      </c>
      <c r="Y188" s="70">
        <v>170</v>
      </c>
      <c r="Z188" s="71">
        <f t="shared" si="68"/>
        <v>-313.70100343352385</v>
      </c>
      <c r="AA188" s="70" t="str">
        <f t="shared" si="60"/>
        <v>12.2381100015517-6.47402990238611j</v>
      </c>
      <c r="AB188" s="70">
        <f t="shared" si="69"/>
        <v>12.2381100015517</v>
      </c>
      <c r="AC188" s="70">
        <f t="shared" si="70"/>
        <v>-6.4740299023861096</v>
      </c>
      <c r="AD188" s="70"/>
    </row>
    <row r="189" spans="1:30">
      <c r="A189" s="21">
        <v>171</v>
      </c>
      <c r="B189" s="5">
        <f t="shared" si="61"/>
        <v>240.46875</v>
      </c>
      <c r="C189" s="24">
        <f t="shared" si="48"/>
        <v>-152.91225822406111</v>
      </c>
      <c r="D189" s="24">
        <f t="shared" si="49"/>
        <v>10.43179494957714</v>
      </c>
      <c r="E189" s="11">
        <f t="shared" si="50"/>
        <v>-167.01662081094651</v>
      </c>
      <c r="F189" s="11">
        <f t="shared" si="51"/>
        <v>-294.82556714023161</v>
      </c>
      <c r="G189" s="6"/>
      <c r="H189" s="68">
        <f t="shared" si="52"/>
        <v>14.104362586885388</v>
      </c>
      <c r="I189" s="68">
        <f t="shared" si="53"/>
        <v>-20.026656136701103</v>
      </c>
      <c r="K189" s="2">
        <f t="shared" si="54"/>
        <v>11.501741092443201</v>
      </c>
      <c r="L189" s="2">
        <f t="shared" si="55"/>
        <v>-6.5156558480851201</v>
      </c>
      <c r="M189" s="2">
        <f t="shared" si="56"/>
        <v>-1.0699461428660599</v>
      </c>
      <c r="N189" s="2">
        <f t="shared" si="57"/>
        <v>-0.75354109265234104</v>
      </c>
      <c r="O189" s="28">
        <f t="shared" si="58"/>
        <v>12.571143501899201</v>
      </c>
      <c r="P189" s="28">
        <f t="shared" si="59"/>
        <v>15.9924968019972</v>
      </c>
      <c r="Q189" s="2">
        <f t="shared" si="62"/>
        <v>28.563640303896399</v>
      </c>
      <c r="R189" s="30">
        <f t="shared" si="63"/>
        <v>-179.58776431284571</v>
      </c>
      <c r="S189" s="30">
        <f t="shared" si="64"/>
        <v>-1.8881342151118119</v>
      </c>
      <c r="T189" s="30">
        <f t="shared" si="65"/>
        <v>-181.4758985279575</v>
      </c>
      <c r="V189" s="30">
        <f t="shared" si="66"/>
        <v>-1595.1493230701963</v>
      </c>
      <c r="W189" s="30">
        <f t="shared" si="67"/>
        <v>2866.6458919559273</v>
      </c>
      <c r="Y189" s="70">
        <v>171</v>
      </c>
      <c r="Z189" s="71">
        <f t="shared" si="68"/>
        <v>-314.8522232769327</v>
      </c>
      <c r="AA189" s="70" t="str">
        <f t="shared" si="60"/>
        <v>12.2830214137735-5.96541616459409j</v>
      </c>
      <c r="AB189" s="70">
        <f t="shared" si="69"/>
        <v>12.283021413773501</v>
      </c>
      <c r="AC189" s="70">
        <f t="shared" si="70"/>
        <v>-5.9654161645940897</v>
      </c>
      <c r="AD189" s="70"/>
    </row>
    <row r="190" spans="1:30">
      <c r="A190" s="21">
        <v>172</v>
      </c>
      <c r="B190" s="5">
        <f t="shared" si="61"/>
        <v>241.875</v>
      </c>
      <c r="C190" s="24">
        <f t="shared" si="48"/>
        <v>-140.79612514398741</v>
      </c>
      <c r="D190" s="24">
        <f t="shared" si="49"/>
        <v>10.827969720716997</v>
      </c>
      <c r="E190" s="11">
        <f t="shared" si="50"/>
        <v>-159.73093690974946</v>
      </c>
      <c r="F190" s="11">
        <f t="shared" si="51"/>
        <v>-298.83556424997397</v>
      </c>
      <c r="G190" s="6"/>
      <c r="H190" s="68">
        <f t="shared" si="52"/>
        <v>18.934811765762049</v>
      </c>
      <c r="I190" s="68">
        <f t="shared" si="53"/>
        <v>-15.539398424493765</v>
      </c>
      <c r="K190" s="2">
        <f t="shared" si="54"/>
        <v>11.6581791822095</v>
      </c>
      <c r="L190" s="2">
        <f t="shared" si="55"/>
        <v>-6.2314265978006604</v>
      </c>
      <c r="M190" s="2">
        <f t="shared" si="56"/>
        <v>-0.83020946149250296</v>
      </c>
      <c r="N190" s="2">
        <f t="shared" si="57"/>
        <v>-1.01161315580511</v>
      </c>
      <c r="O190" s="28">
        <f t="shared" si="58"/>
        <v>12.0227586921316</v>
      </c>
      <c r="P190" s="28">
        <f t="shared" si="59"/>
        <v>21.469592457296301</v>
      </c>
      <c r="Q190" s="2">
        <f t="shared" si="62"/>
        <v>33.492351149427904</v>
      </c>
      <c r="R190" s="30">
        <f t="shared" si="63"/>
        <v>-171.75369560188105</v>
      </c>
      <c r="S190" s="30">
        <f t="shared" si="64"/>
        <v>-2.5347806915342517</v>
      </c>
      <c r="T190" s="30">
        <f t="shared" si="65"/>
        <v>-174.28847629341533</v>
      </c>
      <c r="V190" s="30">
        <f t="shared" si="66"/>
        <v>-1524.5361798533768</v>
      </c>
      <c r="W190" s="30">
        <f t="shared" si="67"/>
        <v>3067.5223055535193</v>
      </c>
      <c r="Y190" s="70">
        <v>172</v>
      </c>
      <c r="Z190" s="71">
        <f t="shared" si="68"/>
        <v>-314.37496267446772</v>
      </c>
      <c r="AA190" s="70" t="str">
        <f t="shared" si="60"/>
        <v>12.2644025133287-5.49274133153827j</v>
      </c>
      <c r="AB190" s="70">
        <f t="shared" si="69"/>
        <v>12.264402513328699</v>
      </c>
      <c r="AC190" s="70">
        <f t="shared" si="70"/>
        <v>-5.4927413315382703</v>
      </c>
      <c r="AD190" s="70"/>
    </row>
    <row r="191" spans="1:30">
      <c r="A191" s="21">
        <v>173</v>
      </c>
      <c r="B191" s="5">
        <f t="shared" si="61"/>
        <v>243.28125</v>
      </c>
      <c r="C191" s="24">
        <f t="shared" si="48"/>
        <v>-129.95556287140136</v>
      </c>
      <c r="D191" s="24">
        <f t="shared" si="49"/>
        <v>11.277268946463165</v>
      </c>
      <c r="E191" s="11">
        <f t="shared" si="50"/>
        <v>-152.34903706488245</v>
      </c>
      <c r="F191" s="11">
        <f t="shared" si="51"/>
        <v>-302.66555398999367</v>
      </c>
      <c r="G191" s="6"/>
      <c r="H191" s="68">
        <f t="shared" si="52"/>
        <v>22.393474193481104</v>
      </c>
      <c r="I191" s="68">
        <f t="shared" si="53"/>
        <v>-9.9263444200720699</v>
      </c>
      <c r="K191" s="2">
        <f t="shared" si="54"/>
        <v>11.807594820763899</v>
      </c>
      <c r="L191" s="2">
        <f t="shared" si="55"/>
        <v>-5.9434437691417603</v>
      </c>
      <c r="M191" s="2">
        <f t="shared" si="56"/>
        <v>-0.53032587430073497</v>
      </c>
      <c r="N191" s="2">
        <f t="shared" si="57"/>
        <v>-1.1963960021651701</v>
      </c>
      <c r="O191" s="28">
        <f t="shared" si="58"/>
        <v>11.4671318220879</v>
      </c>
      <c r="P191" s="28">
        <f t="shared" si="59"/>
        <v>25.391261903451699</v>
      </c>
      <c r="Q191" s="2">
        <f t="shared" si="62"/>
        <v>36.858393725539599</v>
      </c>
      <c r="R191" s="30">
        <f t="shared" si="63"/>
        <v>-163.81616888697036</v>
      </c>
      <c r="S191" s="30">
        <f t="shared" si="64"/>
        <v>-2.997787709970595</v>
      </c>
      <c r="T191" s="30">
        <f t="shared" si="65"/>
        <v>-166.81395659694095</v>
      </c>
      <c r="V191" s="30">
        <f t="shared" si="66"/>
        <v>-1465.5438335897959</v>
      </c>
      <c r="W191" s="30">
        <f t="shared" si="67"/>
        <v>3301.2987974950524</v>
      </c>
      <c r="Y191" s="70">
        <v>173</v>
      </c>
      <c r="Z191" s="71">
        <f t="shared" si="68"/>
        <v>-312.59189841006571</v>
      </c>
      <c r="AA191" s="70" t="str">
        <f t="shared" si="60"/>
        <v>12.1948415735524-5.06982909307394j</v>
      </c>
      <c r="AB191" s="70">
        <f t="shared" si="69"/>
        <v>12.194841573552401</v>
      </c>
      <c r="AC191" s="70">
        <f t="shared" si="70"/>
        <v>-5.06982909307394</v>
      </c>
      <c r="AD191" s="70"/>
    </row>
    <row r="192" spans="1:30">
      <c r="A192" s="21">
        <v>174</v>
      </c>
      <c r="B192" s="5">
        <f t="shared" si="61"/>
        <v>244.6875</v>
      </c>
      <c r="C192" s="24">
        <f t="shared" si="48"/>
        <v>-120.64559070717701</v>
      </c>
      <c r="D192" s="24">
        <f t="shared" si="49"/>
        <v>11.757876697759039</v>
      </c>
      <c r="E192" s="11">
        <f t="shared" si="50"/>
        <v>-144.87536785678495</v>
      </c>
      <c r="F192" s="11">
        <f t="shared" si="51"/>
        <v>-306.31322931768375</v>
      </c>
      <c r="G192" s="6"/>
      <c r="H192" s="68">
        <f t="shared" si="52"/>
        <v>24.229777149607948</v>
      </c>
      <c r="I192" s="68">
        <f t="shared" si="53"/>
        <v>-3.5941479213210838</v>
      </c>
      <c r="K192" s="2">
        <f t="shared" si="54"/>
        <v>11.949898005712701</v>
      </c>
      <c r="L192" s="2">
        <f t="shared" si="55"/>
        <v>-5.6518808321960403</v>
      </c>
      <c r="M192" s="2">
        <f t="shared" si="56"/>
        <v>-0.19202130795366201</v>
      </c>
      <c r="N192" s="2">
        <f t="shared" si="57"/>
        <v>-1.29450250839518</v>
      </c>
      <c r="O192" s="28">
        <f t="shared" si="58"/>
        <v>10.9045975806182</v>
      </c>
      <c r="P192" s="28">
        <f t="shared" si="59"/>
        <v>27.4733885484845</v>
      </c>
      <c r="Q192" s="2">
        <f t="shared" si="62"/>
        <v>38.377986129102702</v>
      </c>
      <c r="R192" s="30">
        <f t="shared" si="63"/>
        <v>-155.77996543740315</v>
      </c>
      <c r="S192" s="30">
        <f t="shared" si="64"/>
        <v>-3.2436113988765527</v>
      </c>
      <c r="T192" s="30">
        <f t="shared" si="65"/>
        <v>-159.02357683627972</v>
      </c>
      <c r="V192" s="30">
        <f t="shared" si="66"/>
        <v>-1418.5359796632911</v>
      </c>
      <c r="W192" s="30">
        <f t="shared" si="67"/>
        <v>3559.3336331173155</v>
      </c>
      <c r="Y192" s="70">
        <v>174</v>
      </c>
      <c r="Z192" s="71">
        <f t="shared" si="68"/>
        <v>-309.90737723900486</v>
      </c>
      <c r="AA192" s="70" t="str">
        <f t="shared" si="60"/>
        <v>12.0901129783827-4.7066282674148j</v>
      </c>
      <c r="AB192" s="70">
        <f t="shared" si="69"/>
        <v>12.090112978382701</v>
      </c>
      <c r="AC192" s="70">
        <f t="shared" si="70"/>
        <v>-4.7066282674147999</v>
      </c>
      <c r="AD192" s="70"/>
    </row>
    <row r="193" spans="1:30">
      <c r="A193" s="21">
        <v>175</v>
      </c>
      <c r="B193" s="5">
        <f t="shared" si="61"/>
        <v>246.09375</v>
      </c>
      <c r="C193" s="24">
        <f t="shared" si="48"/>
        <v>-113.00374674511187</v>
      </c>
      <c r="D193" s="24">
        <f t="shared" si="49"/>
        <v>12.245197811782077</v>
      </c>
      <c r="E193" s="11">
        <f t="shared" si="50"/>
        <v>-137.31443114432949</v>
      </c>
      <c r="F193" s="11">
        <f t="shared" si="51"/>
        <v>-309.77639300982236</v>
      </c>
      <c r="G193" s="6"/>
      <c r="H193" s="68">
        <f t="shared" si="52"/>
        <v>24.310684399217617</v>
      </c>
      <c r="I193" s="68">
        <f t="shared" si="53"/>
        <v>2.9984369330765261</v>
      </c>
      <c r="K193" s="2">
        <f t="shared" si="54"/>
        <v>12.0850030189383</v>
      </c>
      <c r="L193" s="2">
        <f t="shared" si="55"/>
        <v>-5.3569134135743903</v>
      </c>
      <c r="M193" s="2">
        <f t="shared" si="56"/>
        <v>0.160194792843777</v>
      </c>
      <c r="N193" s="2">
        <f t="shared" si="57"/>
        <v>-1.2988250672416899</v>
      </c>
      <c r="O193" s="28">
        <f t="shared" si="58"/>
        <v>10.3354948173151</v>
      </c>
      <c r="P193" s="28">
        <f t="shared" si="59"/>
        <v>27.565126755203799</v>
      </c>
      <c r="Q193" s="2">
        <f t="shared" si="62"/>
        <v>37.900621572518901</v>
      </c>
      <c r="R193" s="30">
        <f t="shared" si="63"/>
        <v>-147.64992596164458</v>
      </c>
      <c r="S193" s="30">
        <f t="shared" si="64"/>
        <v>-3.2544423559861819</v>
      </c>
      <c r="T193" s="30">
        <f t="shared" si="65"/>
        <v>-150.90436831763077</v>
      </c>
      <c r="V193" s="30">
        <f t="shared" si="66"/>
        <v>-1383.75323236642</v>
      </c>
      <c r="W193" s="30">
        <f t="shared" si="67"/>
        <v>3829.9896631972942</v>
      </c>
      <c r="Y193" s="70">
        <v>175</v>
      </c>
      <c r="Z193" s="71">
        <f t="shared" si="68"/>
        <v>-306.77795607674585</v>
      </c>
      <c r="AA193" s="70" t="str">
        <f t="shared" si="60"/>
        <v>11.9680279356008-4.40850449350643j</v>
      </c>
      <c r="AB193" s="70">
        <f t="shared" si="69"/>
        <v>11.9680279356008</v>
      </c>
      <c r="AC193" s="70">
        <f t="shared" si="70"/>
        <v>-4.4085044935064301</v>
      </c>
      <c r="AD193" s="70"/>
    </row>
    <row r="194" spans="1:30">
      <c r="A194" s="21">
        <v>176</v>
      </c>
      <c r="B194" s="5">
        <f t="shared" si="61"/>
        <v>247.5</v>
      </c>
      <c r="C194" s="24">
        <f t="shared" si="48"/>
        <v>-107.04044696853254</v>
      </c>
      <c r="D194" s="24">
        <f t="shared" si="49"/>
        <v>12.713633600602043</v>
      </c>
      <c r="E194" s="11">
        <f t="shared" si="50"/>
        <v>-129.67078135306966</v>
      </c>
      <c r="F194" s="11">
        <f t="shared" si="51"/>
        <v>-313.05295898609728</v>
      </c>
      <c r="G194" s="6"/>
      <c r="H194" s="68">
        <f t="shared" si="52"/>
        <v>22.630334384537115</v>
      </c>
      <c r="I194" s="68">
        <f t="shared" si="53"/>
        <v>9.3737914231135626</v>
      </c>
      <c r="K194" s="2">
        <f t="shared" si="54"/>
        <v>12.2128284782326</v>
      </c>
      <c r="L194" s="2">
        <f t="shared" si="55"/>
        <v>-5.0587191906203399</v>
      </c>
      <c r="M194" s="2">
        <f t="shared" si="56"/>
        <v>0.50080512236944297</v>
      </c>
      <c r="N194" s="2">
        <f t="shared" si="57"/>
        <v>-1.2090505185302101</v>
      </c>
      <c r="O194" s="28">
        <f t="shared" si="58"/>
        <v>9.7601663384031205</v>
      </c>
      <c r="P194" s="28">
        <f t="shared" si="59"/>
        <v>25.659830286081501</v>
      </c>
      <c r="Q194" s="2">
        <f t="shared" si="62"/>
        <v>35.419996624484625</v>
      </c>
      <c r="R194" s="30">
        <f t="shared" si="63"/>
        <v>-139.43094769147277</v>
      </c>
      <c r="S194" s="30">
        <f t="shared" si="64"/>
        <v>-3.0294959015443865</v>
      </c>
      <c r="T194" s="30">
        <f t="shared" si="65"/>
        <v>-142.46044359301715</v>
      </c>
      <c r="V194" s="30">
        <f t="shared" si="66"/>
        <v>-1360.8730232025962</v>
      </c>
      <c r="W194" s="30">
        <f t="shared" si="67"/>
        <v>4099.2155677354685</v>
      </c>
      <c r="Y194" s="70">
        <v>176</v>
      </c>
      <c r="Z194" s="71">
        <f t="shared" si="68"/>
        <v>-303.67916756298371</v>
      </c>
      <c r="AA194" s="70" t="str">
        <f t="shared" si="60"/>
        <v>11.8471379343324-4.17586411990473j</v>
      </c>
      <c r="AB194" s="70">
        <f t="shared" si="69"/>
        <v>11.8471379343324</v>
      </c>
      <c r="AC194" s="70">
        <f t="shared" si="70"/>
        <v>-4.1758641199047304</v>
      </c>
      <c r="AD194" s="70"/>
    </row>
    <row r="195" spans="1:30">
      <c r="A195" s="21">
        <v>177</v>
      </c>
      <c r="B195" s="5">
        <f t="shared" si="61"/>
        <v>248.90625</v>
      </c>
      <c r="C195" s="24">
        <f t="shared" si="48"/>
        <v>-102.63855784951447</v>
      </c>
      <c r="D195" s="24">
        <f t="shared" si="49"/>
        <v>13.138430574609867</v>
      </c>
      <c r="E195" s="11">
        <f t="shared" si="50"/>
        <v>-121.94902273182585</v>
      </c>
      <c r="F195" s="11">
        <f t="shared" si="51"/>
        <v>-316.14095356568299</v>
      </c>
      <c r="G195" s="6"/>
      <c r="H195" s="68">
        <f t="shared" si="52"/>
        <v>19.310464882311383</v>
      </c>
      <c r="I195" s="68">
        <f t="shared" si="53"/>
        <v>15.070034705634187</v>
      </c>
      <c r="K195" s="2">
        <f t="shared" si="54"/>
        <v>12.333297386318799</v>
      </c>
      <c r="L195" s="2">
        <f t="shared" si="55"/>
        <v>-4.7574777843835303</v>
      </c>
      <c r="M195" s="2">
        <f t="shared" si="56"/>
        <v>0.80513318829106795</v>
      </c>
      <c r="N195" s="2">
        <f t="shared" si="57"/>
        <v>-1.0316828369522799</v>
      </c>
      <c r="O195" s="28">
        <f t="shared" si="58"/>
        <v>9.1789587002449693</v>
      </c>
      <c r="P195" s="28">
        <f t="shared" si="59"/>
        <v>21.895533808992901</v>
      </c>
      <c r="Q195" s="2">
        <f t="shared" si="62"/>
        <v>31.074492509237871</v>
      </c>
      <c r="R195" s="30">
        <f t="shared" si="63"/>
        <v>-131.12798143207081</v>
      </c>
      <c r="S195" s="30">
        <f t="shared" si="64"/>
        <v>-2.5850689266815188</v>
      </c>
      <c r="T195" s="30">
        <f t="shared" si="65"/>
        <v>-133.71305035875235</v>
      </c>
      <c r="V195" s="30">
        <f t="shared" si="66"/>
        <v>-1348.5095665839244</v>
      </c>
      <c r="W195" s="30">
        <f t="shared" si="67"/>
        <v>4351.5925749506214</v>
      </c>
      <c r="Y195" s="70">
        <v>177</v>
      </c>
      <c r="Z195" s="71">
        <f t="shared" si="68"/>
        <v>-301.07091886004878</v>
      </c>
      <c r="AA195" s="70" t="str">
        <f t="shared" si="60"/>
        <v>11.7453848822588-4.00413753100779j</v>
      </c>
      <c r="AB195" s="70">
        <f t="shared" si="69"/>
        <v>11.745384882258801</v>
      </c>
      <c r="AC195" s="70">
        <f t="shared" si="70"/>
        <v>-4.0041375310077898</v>
      </c>
      <c r="AD195" s="70"/>
    </row>
    <row r="196" spans="1:30">
      <c r="A196" s="21">
        <v>178</v>
      </c>
      <c r="B196" s="5">
        <f t="shared" si="61"/>
        <v>250.3125</v>
      </c>
      <c r="C196" s="24">
        <f t="shared" si="48"/>
        <v>-99.562213217883098</v>
      </c>
      <c r="D196" s="24">
        <f t="shared" si="49"/>
        <v>13.497468248166671</v>
      </c>
      <c r="E196" s="11">
        <f t="shared" si="50"/>
        <v>-114.15380657925606</v>
      </c>
      <c r="F196" s="11">
        <f t="shared" si="51"/>
        <v>-319.03851665611239</v>
      </c>
      <c r="G196" s="6"/>
      <c r="H196" s="68">
        <f t="shared" si="52"/>
        <v>14.591593361372954</v>
      </c>
      <c r="I196" s="68">
        <f t="shared" si="53"/>
        <v>19.674486096880319</v>
      </c>
      <c r="K196" s="2">
        <f t="shared" si="54"/>
        <v>12.446337177231101</v>
      </c>
      <c r="L196" s="2">
        <f t="shared" si="55"/>
        <v>-4.4533706514229499</v>
      </c>
      <c r="M196" s="2">
        <f t="shared" si="56"/>
        <v>1.0511310709355699</v>
      </c>
      <c r="N196" s="2">
        <f t="shared" si="57"/>
        <v>-0.77957193296288596</v>
      </c>
      <c r="O196" s="28">
        <f t="shared" si="58"/>
        <v>8.5922220005891496</v>
      </c>
      <c r="P196" s="28">
        <f t="shared" si="59"/>
        <v>16.544952579762899</v>
      </c>
      <c r="Q196" s="2">
        <f t="shared" si="62"/>
        <v>25.137174580352049</v>
      </c>
      <c r="R196" s="30">
        <f t="shared" si="63"/>
        <v>-122.7460285798452</v>
      </c>
      <c r="S196" s="30">
        <f t="shared" si="64"/>
        <v>-1.9533592183899451</v>
      </c>
      <c r="T196" s="30">
        <f t="shared" si="65"/>
        <v>-124.69938779823515</v>
      </c>
      <c r="V196" s="30">
        <f t="shared" si="66"/>
        <v>-1343.8378116255772</v>
      </c>
      <c r="W196" s="30">
        <f t="shared" si="67"/>
        <v>4571.7679998997091</v>
      </c>
      <c r="Y196" s="70">
        <v>178</v>
      </c>
      <c r="Z196" s="71">
        <f t="shared" si="68"/>
        <v>-299.36403055923205</v>
      </c>
      <c r="AA196" s="70" t="str">
        <f t="shared" si="60"/>
        <v>11.6787957207415-3.884123110931j</v>
      </c>
      <c r="AB196" s="70">
        <f t="shared" si="69"/>
        <v>11.678795720741499</v>
      </c>
      <c r="AC196" s="70">
        <f t="shared" si="70"/>
        <v>-3.8841231109310002</v>
      </c>
      <c r="AD196" s="70"/>
    </row>
    <row r="197" spans="1:30">
      <c r="A197" s="21">
        <v>179</v>
      </c>
      <c r="B197" s="5">
        <f t="shared" si="61"/>
        <v>251.71875</v>
      </c>
      <c r="C197" s="24">
        <f t="shared" si="48"/>
        <v>-97.474236437378309</v>
      </c>
      <c r="D197" s="24">
        <f t="shared" si="49"/>
        <v>13.772856508098601</v>
      </c>
      <c r="E197" s="11">
        <f t="shared" si="50"/>
        <v>-106.28982844208869</v>
      </c>
      <c r="F197" s="11">
        <f t="shared" si="51"/>
        <v>-321.74390287372665</v>
      </c>
      <c r="G197" s="6"/>
      <c r="H197" s="68">
        <f t="shared" si="52"/>
        <v>8.8155920047103855</v>
      </c>
      <c r="I197" s="68">
        <f t="shared" si="53"/>
        <v>22.853562908362591</v>
      </c>
      <c r="K197" s="2">
        <f t="shared" si="54"/>
        <v>12.5518797600264</v>
      </c>
      <c r="L197" s="2">
        <f t="shared" si="55"/>
        <v>-4.1465809745042401</v>
      </c>
      <c r="M197" s="2">
        <f t="shared" si="56"/>
        <v>1.2209767480722</v>
      </c>
      <c r="N197" s="2">
        <f t="shared" si="57"/>
        <v>-0.47098270415874399</v>
      </c>
      <c r="O197" s="28">
        <f t="shared" si="58"/>
        <v>8.0003096676841192</v>
      </c>
      <c r="P197" s="28">
        <f t="shared" si="59"/>
        <v>9.9957248031990407</v>
      </c>
      <c r="Q197" s="2">
        <f t="shared" si="62"/>
        <v>17.99603447088316</v>
      </c>
      <c r="R197" s="30">
        <f t="shared" si="63"/>
        <v>-114.29013810977281</v>
      </c>
      <c r="S197" s="30">
        <f t="shared" si="64"/>
        <v>-1.1801327984886552</v>
      </c>
      <c r="T197" s="30">
        <f t="shared" si="65"/>
        <v>-115.47027090826147</v>
      </c>
      <c r="V197" s="30">
        <f t="shared" si="66"/>
        <v>-1342.4986716884875</v>
      </c>
      <c r="W197" s="30">
        <f t="shared" si="67"/>
        <v>4746.0914492711327</v>
      </c>
      <c r="Y197" s="70">
        <v>179</v>
      </c>
      <c r="Z197" s="71">
        <f t="shared" si="68"/>
        <v>-298.89033996536409</v>
      </c>
      <c r="AA197" s="70" t="str">
        <f t="shared" si="60"/>
        <v>11.6603160935455-3.8026669178018j</v>
      </c>
      <c r="AB197" s="70">
        <f t="shared" si="69"/>
        <v>11.6603160935455</v>
      </c>
      <c r="AC197" s="70">
        <f t="shared" si="70"/>
        <v>-3.8026669178018002</v>
      </c>
      <c r="AD197" s="70"/>
    </row>
    <row r="198" spans="1:30">
      <c r="A198" s="21">
        <v>180</v>
      </c>
      <c r="B198" s="5">
        <f t="shared" si="61"/>
        <v>253.125</v>
      </c>
      <c r="C198" s="24">
        <f t="shared" si="48"/>
        <v>-95.960905488158417</v>
      </c>
      <c r="D198" s="24">
        <f t="shared" si="49"/>
        <v>13.952226822233101</v>
      </c>
      <c r="E198" s="11">
        <f t="shared" si="50"/>
        <v>-98.36182528670048</v>
      </c>
      <c r="F198" s="11">
        <f t="shared" si="51"/>
        <v>-324.25548259502921</v>
      </c>
      <c r="G198" s="6"/>
      <c r="H198" s="68">
        <f t="shared" si="52"/>
        <v>2.4009197985420654</v>
      </c>
      <c r="I198" s="68">
        <f t="shared" si="53"/>
        <v>24.376947801580265</v>
      </c>
      <c r="K198" s="2">
        <f t="shared" si="54"/>
        <v>12.6498615597992</v>
      </c>
      <c r="L198" s="2">
        <f t="shared" si="55"/>
        <v>-3.8372935522571101</v>
      </c>
      <c r="M198" s="2">
        <f t="shared" si="56"/>
        <v>1.3023652624338999</v>
      </c>
      <c r="N198" s="2">
        <f t="shared" si="57"/>
        <v>-0.128271782380741</v>
      </c>
      <c r="O198" s="28">
        <f t="shared" si="58"/>
        <v>7.4035782473860596</v>
      </c>
      <c r="P198" s="28">
        <f t="shared" si="59"/>
        <v>2.7223280714392599</v>
      </c>
      <c r="Q198" s="2">
        <f t="shared" si="62"/>
        <v>10.125906318825319</v>
      </c>
      <c r="R198" s="30">
        <f t="shared" si="63"/>
        <v>-105.76540353408654</v>
      </c>
      <c r="S198" s="30">
        <f t="shared" si="64"/>
        <v>-0.32140827289719454</v>
      </c>
      <c r="T198" s="30">
        <f t="shared" si="65"/>
        <v>-106.08681180698373</v>
      </c>
      <c r="V198" s="30">
        <f t="shared" si="66"/>
        <v>-1338.8683194376595</v>
      </c>
      <c r="W198" s="30">
        <f t="shared" si="67"/>
        <v>4864.1987464798885</v>
      </c>
      <c r="Y198" s="70">
        <v>180</v>
      </c>
      <c r="Z198" s="71">
        <f t="shared" si="68"/>
        <v>-299.87853479344892</v>
      </c>
      <c r="AA198" s="70" t="str">
        <f t="shared" si="60"/>
        <v>11.6988675705147-3.74362881966824j</v>
      </c>
      <c r="AB198" s="70">
        <f t="shared" si="69"/>
        <v>11.6988675705147</v>
      </c>
      <c r="AC198" s="70">
        <f t="shared" si="70"/>
        <v>-3.7436288196682401</v>
      </c>
      <c r="AD198" s="70"/>
    </row>
    <row r="199" spans="1:30">
      <c r="A199" s="21">
        <v>181</v>
      </c>
      <c r="B199" s="5">
        <f t="shared" si="61"/>
        <v>254.53125</v>
      </c>
      <c r="C199" s="24">
        <f t="shared" si="48"/>
        <v>-94.562266574996983</v>
      </c>
      <c r="D199" s="24">
        <f t="shared" si="49"/>
        <v>14.02962374561948</v>
      </c>
      <c r="E199" s="11">
        <f t="shared" si="50"/>
        <v>-90.374572645745104</v>
      </c>
      <c r="F199" s="11">
        <f t="shared" si="51"/>
        <v>-326.57174293831002</v>
      </c>
      <c r="G199" s="6"/>
      <c r="H199" s="68">
        <f t="shared" si="52"/>
        <v>-4.187693929251882</v>
      </c>
      <c r="I199" s="68">
        <f t="shared" si="53"/>
        <v>24.134274788253059</v>
      </c>
      <c r="K199" s="2">
        <f t="shared" si="54"/>
        <v>12.7402235559773</v>
      </c>
      <c r="L199" s="2">
        <f t="shared" si="55"/>
        <v>-3.5256946878597599</v>
      </c>
      <c r="M199" s="2">
        <f t="shared" si="56"/>
        <v>1.2894001896421801</v>
      </c>
      <c r="N199" s="2">
        <f t="shared" si="57"/>
        <v>0.223732156607786</v>
      </c>
      <c r="O199" s="28">
        <f t="shared" si="58"/>
        <v>6.80238718838942</v>
      </c>
      <c r="P199" s="28">
        <f t="shared" si="59"/>
        <v>-4.7482955262066202</v>
      </c>
      <c r="Q199" s="2">
        <f t="shared" si="62"/>
        <v>2.0540916621827998</v>
      </c>
      <c r="R199" s="30">
        <f t="shared" si="63"/>
        <v>-97.176959834134522</v>
      </c>
      <c r="S199" s="30">
        <f t="shared" si="64"/>
        <v>0.56060159695473821</v>
      </c>
      <c r="T199" s="30">
        <f t="shared" si="65"/>
        <v>-96.616358237179782</v>
      </c>
      <c r="V199" s="30">
        <f t="shared" si="66"/>
        <v>-1326.6730205801769</v>
      </c>
      <c r="W199" s="30">
        <f t="shared" si="67"/>
        <v>4920.2734740282358</v>
      </c>
      <c r="Y199" s="70">
        <v>181</v>
      </c>
      <c r="Z199" s="71">
        <f t="shared" si="68"/>
        <v>-302.43746815005699</v>
      </c>
      <c r="AA199" s="70" t="str">
        <f t="shared" si="60"/>
        <v>11.7986967312825-3.68906508960562j</v>
      </c>
      <c r="AB199" s="70">
        <f t="shared" si="69"/>
        <v>11.798696731282501</v>
      </c>
      <c r="AC199" s="70">
        <f t="shared" si="70"/>
        <v>-3.6890650896056201</v>
      </c>
      <c r="AD199" s="70"/>
    </row>
    <row r="200" spans="1:30">
      <c r="A200" s="21">
        <v>182</v>
      </c>
      <c r="B200" s="5">
        <f t="shared" si="61"/>
        <v>255.9375</v>
      </c>
      <c r="C200" s="24">
        <f t="shared" si="48"/>
        <v>-92.805799899872738</v>
      </c>
      <c r="D200" s="24">
        <f t="shared" si="49"/>
        <v>14.005932139457359</v>
      </c>
      <c r="E200" s="11">
        <f t="shared" si="50"/>
        <v>-82.332881741550864</v>
      </c>
      <c r="F200" s="11">
        <f t="shared" si="51"/>
        <v>-328.69128867494879</v>
      </c>
      <c r="G200" s="6"/>
      <c r="H200" s="68">
        <f t="shared" si="52"/>
        <v>-10.472918158321873</v>
      </c>
      <c r="I200" s="68">
        <f t="shared" si="53"/>
        <v>22.143125010916865</v>
      </c>
      <c r="K200" s="2">
        <f t="shared" si="54"/>
        <v>12.8229113178728</v>
      </c>
      <c r="L200" s="2">
        <f t="shared" si="55"/>
        <v>-3.2119720768166502</v>
      </c>
      <c r="M200" s="2">
        <f t="shared" si="56"/>
        <v>1.1830208215845599</v>
      </c>
      <c r="N200" s="2">
        <f t="shared" si="57"/>
        <v>0.55952717775551297</v>
      </c>
      <c r="O200" s="28">
        <f t="shared" si="58"/>
        <v>6.1970986257081204</v>
      </c>
      <c r="P200" s="28">
        <f t="shared" si="59"/>
        <v>-11.874915234402501</v>
      </c>
      <c r="Q200" s="2">
        <f t="shared" si="62"/>
        <v>-5.6778166086943802</v>
      </c>
      <c r="R200" s="30">
        <f t="shared" si="63"/>
        <v>-88.529980367258986</v>
      </c>
      <c r="S200" s="30">
        <f t="shared" si="64"/>
        <v>1.4019970760806277</v>
      </c>
      <c r="T200" s="30">
        <f t="shared" si="65"/>
        <v>-87.127983291178353</v>
      </c>
      <c r="V200" s="30">
        <f t="shared" si="66"/>
        <v>-1299.8317355456761</v>
      </c>
      <c r="W200" s="30">
        <f t="shared" si="67"/>
        <v>4913.7629902705457</v>
      </c>
      <c r="Y200" s="70">
        <v>182</v>
      </c>
      <c r="Z200" s="71">
        <f t="shared" si="68"/>
        <v>-306.5481636640319</v>
      </c>
      <c r="AA200" s="70" t="str">
        <f t="shared" si="60"/>
        <v>11.9590632692671-3.62054177552962j</v>
      </c>
      <c r="AB200" s="70">
        <f t="shared" si="69"/>
        <v>11.9590632692671</v>
      </c>
      <c r="AC200" s="70">
        <f t="shared" si="70"/>
        <v>-3.6205417755296199</v>
      </c>
      <c r="AD200" s="70"/>
    </row>
    <row r="201" spans="1:30">
      <c r="A201" s="21">
        <v>183</v>
      </c>
      <c r="B201" s="5">
        <f t="shared" si="61"/>
        <v>257.34375</v>
      </c>
      <c r="C201" s="24">
        <f t="shared" si="48"/>
        <v>-90.240998378818233</v>
      </c>
      <c r="D201" s="24">
        <f t="shared" si="49"/>
        <v>13.88880915418954</v>
      </c>
      <c r="E201" s="11">
        <f t="shared" si="50"/>
        <v>-74.241596588020258</v>
      </c>
      <c r="F201" s="11">
        <f t="shared" si="51"/>
        <v>-330.61284306984862</v>
      </c>
      <c r="G201" s="6"/>
      <c r="H201" s="68">
        <f t="shared" si="52"/>
        <v>-15.999401790797975</v>
      </c>
      <c r="I201" s="68">
        <f t="shared" si="53"/>
        <v>18.547753026623219</v>
      </c>
      <c r="K201" s="2">
        <f t="shared" si="54"/>
        <v>12.89787503747</v>
      </c>
      <c r="L201" s="2">
        <f t="shared" si="55"/>
        <v>-2.8963146938978501</v>
      </c>
      <c r="M201" s="2">
        <f t="shared" si="56"/>
        <v>0.99093411671954001</v>
      </c>
      <c r="N201" s="2">
        <f t="shared" si="57"/>
        <v>0.85478564755786401</v>
      </c>
      <c r="O201" s="28">
        <f t="shared" si="58"/>
        <v>5.5880771625391601</v>
      </c>
      <c r="P201" s="28">
        <f t="shared" si="59"/>
        <v>-18.141222646326501</v>
      </c>
      <c r="Q201" s="2">
        <f t="shared" si="62"/>
        <v>-12.55314548378734</v>
      </c>
      <c r="R201" s="30">
        <f t="shared" si="63"/>
        <v>-79.829673750559422</v>
      </c>
      <c r="S201" s="30">
        <f t="shared" si="64"/>
        <v>2.1418208555285254</v>
      </c>
      <c r="T201" s="30">
        <f t="shared" si="65"/>
        <v>-77.687852895030886</v>
      </c>
      <c r="V201" s="30">
        <f t="shared" si="66"/>
        <v>-1253.3400043669342</v>
      </c>
      <c r="W201" s="30">
        <f t="shared" si="67"/>
        <v>4849.4248833469528</v>
      </c>
      <c r="Y201" s="70">
        <v>183</v>
      </c>
      <c r="Z201" s="71">
        <f t="shared" si="68"/>
        <v>-312.06509004322538</v>
      </c>
      <c r="AA201" s="70" t="str">
        <f t="shared" si="60"/>
        <v>12.1742897147041-3.5204836858096j</v>
      </c>
      <c r="AB201" s="70">
        <f t="shared" si="69"/>
        <v>12.1742897147041</v>
      </c>
      <c r="AC201" s="70">
        <f t="shared" si="70"/>
        <v>-3.5204836858095998</v>
      </c>
      <c r="AD201" s="70"/>
    </row>
    <row r="202" spans="1:30">
      <c r="A202" s="21">
        <v>184</v>
      </c>
      <c r="B202" s="5">
        <f t="shared" si="61"/>
        <v>258.75</v>
      </c>
      <c r="C202" s="24">
        <f t="shared" si="48"/>
        <v>-86.472353940487082</v>
      </c>
      <c r="D202" s="24">
        <f t="shared" si="49"/>
        <v>13.692125906791608</v>
      </c>
      <c r="E202" s="11">
        <f t="shared" si="50"/>
        <v>-66.105591072777131</v>
      </c>
      <c r="F202" s="11">
        <f t="shared" si="51"/>
        <v>-332.33524865049367</v>
      </c>
      <c r="G202" s="6"/>
      <c r="H202" s="68">
        <f t="shared" si="52"/>
        <v>-20.366762867709951</v>
      </c>
      <c r="I202" s="68">
        <f t="shared" si="53"/>
        <v>13.608635871771687</v>
      </c>
      <c r="K202" s="2">
        <f t="shared" si="54"/>
        <v>12.965069559427301</v>
      </c>
      <c r="L202" s="2">
        <f t="shared" si="55"/>
        <v>-2.5789126793076198</v>
      </c>
      <c r="M202" s="2">
        <f t="shared" si="56"/>
        <v>0.72705634736430702</v>
      </c>
      <c r="N202" s="2">
        <f t="shared" si="57"/>
        <v>1.0881167192479499</v>
      </c>
      <c r="O202" s="28">
        <f t="shared" si="58"/>
        <v>4.9756896506391399</v>
      </c>
      <c r="P202" s="28">
        <f t="shared" si="59"/>
        <v>-23.0932371471891</v>
      </c>
      <c r="Q202" s="2">
        <f t="shared" si="62"/>
        <v>-18.11754749654996</v>
      </c>
      <c r="R202" s="30">
        <f t="shared" si="63"/>
        <v>-71.08128072341627</v>
      </c>
      <c r="S202" s="30">
        <f t="shared" si="64"/>
        <v>2.7264742794791488</v>
      </c>
      <c r="T202" s="30">
        <f t="shared" si="65"/>
        <v>-68.354806443937122</v>
      </c>
      <c r="V202" s="30">
        <f t="shared" si="66"/>
        <v>-1183.9903576097965</v>
      </c>
      <c r="W202" s="30">
        <f t="shared" si="67"/>
        <v>4736.7072235634323</v>
      </c>
      <c r="Y202" s="70">
        <v>184</v>
      </c>
      <c r="Z202" s="71">
        <f t="shared" si="68"/>
        <v>-318.72661277872197</v>
      </c>
      <c r="AA202" s="70" t="str">
        <f t="shared" si="60"/>
        <v>12.4341691767477-3.37346125142709j</v>
      </c>
      <c r="AB202" s="70">
        <f t="shared" si="69"/>
        <v>12.4341691767477</v>
      </c>
      <c r="AC202" s="70">
        <f t="shared" si="70"/>
        <v>-3.3734612514270901</v>
      </c>
      <c r="AD202" s="70"/>
    </row>
    <row r="203" spans="1:30">
      <c r="A203" s="21">
        <v>185</v>
      </c>
      <c r="B203" s="5">
        <f t="shared" si="61"/>
        <v>260.15625</v>
      </c>
      <c r="C203" s="24">
        <f t="shared" si="48"/>
        <v>-81.188361409781209</v>
      </c>
      <c r="D203" s="24">
        <f t="shared" si="49"/>
        <v>13.434959303706313</v>
      </c>
      <c r="E203" s="11">
        <f t="shared" si="50"/>
        <v>-57.929766021319018</v>
      </c>
      <c r="F203" s="11">
        <f t="shared" si="51"/>
        <v>-333.85746790416704</v>
      </c>
      <c r="G203" s="6"/>
      <c r="H203" s="68">
        <f t="shared" si="52"/>
        <v>-23.258595388462194</v>
      </c>
      <c r="I203" s="68">
        <f t="shared" si="53"/>
        <v>7.6836020560545233</v>
      </c>
      <c r="K203" s="2">
        <f t="shared" si="54"/>
        <v>13.0244544082771</v>
      </c>
      <c r="L203" s="2">
        <f t="shared" si="55"/>
        <v>-2.2599572241511301</v>
      </c>
      <c r="M203" s="2">
        <f t="shared" si="56"/>
        <v>0.41050489542921298</v>
      </c>
      <c r="N203" s="2">
        <f t="shared" si="57"/>
        <v>1.2426160540481901</v>
      </c>
      <c r="O203" s="28">
        <f t="shared" si="58"/>
        <v>4.3603049693465898</v>
      </c>
      <c r="P203" s="28">
        <f t="shared" si="59"/>
        <v>-26.372195842071498</v>
      </c>
      <c r="Q203" s="2">
        <f t="shared" si="62"/>
        <v>-22.011890872724909</v>
      </c>
      <c r="R203" s="30">
        <f t="shared" si="63"/>
        <v>-62.290070990665612</v>
      </c>
      <c r="S203" s="30">
        <f t="shared" si="64"/>
        <v>3.1136004536093047</v>
      </c>
      <c r="T203" s="30">
        <f t="shared" si="65"/>
        <v>-59.176470537056304</v>
      </c>
      <c r="V203" s="30">
        <f t="shared" si="66"/>
        <v>-1090.7623314750106</v>
      </c>
      <c r="W203" s="30">
        <f t="shared" si="67"/>
        <v>4588.5903754598903</v>
      </c>
      <c r="Y203" s="70">
        <v>185</v>
      </c>
      <c r="Z203" s="71">
        <f t="shared" si="68"/>
        <v>-326.17386584811254</v>
      </c>
      <c r="AA203" s="70" t="str">
        <f t="shared" si="60"/>
        <v>12.7247015667467-3.16732202608075j</v>
      </c>
      <c r="AB203" s="70">
        <f t="shared" si="69"/>
        <v>12.724701566746701</v>
      </c>
      <c r="AC203" s="70">
        <f t="shared" si="70"/>
        <v>-3.16732202608075</v>
      </c>
      <c r="AD203" s="70"/>
    </row>
    <row r="204" spans="1:30">
      <c r="A204" s="21">
        <v>186</v>
      </c>
      <c r="B204" s="5">
        <f t="shared" si="61"/>
        <v>261.5625</v>
      </c>
      <c r="C204" s="24">
        <f t="shared" si="48"/>
        <v>-74.184438496073014</v>
      </c>
      <c r="D204" s="24">
        <f t="shared" si="49"/>
        <v>13.140207051655866</v>
      </c>
      <c r="E204" s="11">
        <f t="shared" si="50"/>
        <v>-49.719046244942859</v>
      </c>
      <c r="F204" s="11">
        <f t="shared" si="51"/>
        <v>-335.17858390290979</v>
      </c>
      <c r="G204" s="6"/>
      <c r="H204" s="68">
        <f t="shared" si="52"/>
        <v>-24.465392251130154</v>
      </c>
      <c r="I204" s="68">
        <f t="shared" si="53"/>
        <v>1.2019076496722756</v>
      </c>
      <c r="K204" s="2">
        <f t="shared" si="54"/>
        <v>13.0759938128071</v>
      </c>
      <c r="L204" s="2">
        <f t="shared" si="55"/>
        <v>-1.93964045526805</v>
      </c>
      <c r="M204" s="2">
        <f t="shared" si="56"/>
        <v>6.4213238848764995E-2</v>
      </c>
      <c r="N204" s="2">
        <f t="shared" si="57"/>
        <v>1.3070905044816901</v>
      </c>
      <c r="O204" s="28">
        <f t="shared" si="58"/>
        <v>3.7422938033827902</v>
      </c>
      <c r="P204" s="28">
        <f t="shared" si="59"/>
        <v>-27.740545162928001</v>
      </c>
      <c r="Q204" s="2">
        <f t="shared" si="62"/>
        <v>-23.998251359545211</v>
      </c>
      <c r="R204" s="30">
        <f t="shared" si="63"/>
        <v>-53.461340048325653</v>
      </c>
      <c r="S204" s="30">
        <f t="shared" si="64"/>
        <v>3.2751529117978464</v>
      </c>
      <c r="T204" s="30">
        <f t="shared" si="65"/>
        <v>-50.186187136527806</v>
      </c>
      <c r="V204" s="30">
        <f t="shared" si="66"/>
        <v>-974.79888184922947</v>
      </c>
      <c r="W204" s="30">
        <f t="shared" si="67"/>
        <v>4420.1093071387031</v>
      </c>
      <c r="Y204" s="70">
        <v>186</v>
      </c>
      <c r="Z204" s="71">
        <f t="shared" si="68"/>
        <v>-333.97667625323754</v>
      </c>
      <c r="AA204" s="70" t="str">
        <f t="shared" si="60"/>
        <v>13.0291049668442-2.89408484123855j</v>
      </c>
      <c r="AB204" s="70">
        <f t="shared" si="69"/>
        <v>13.0291049668442</v>
      </c>
      <c r="AC204" s="70">
        <f t="shared" si="70"/>
        <v>-2.8940848412385498</v>
      </c>
      <c r="AD204" s="70"/>
    </row>
    <row r="205" spans="1:30">
      <c r="A205" s="21">
        <v>187</v>
      </c>
      <c r="B205" s="5">
        <f t="shared" si="61"/>
        <v>262.96875</v>
      </c>
      <c r="C205" s="24">
        <f t="shared" si="48"/>
        <v>-65.378101169634931</v>
      </c>
      <c r="D205" s="24">
        <f t="shared" si="49"/>
        <v>12.832926197597178</v>
      </c>
      <c r="E205" s="11">
        <f t="shared" si="50"/>
        <v>-41.478377574224204</v>
      </c>
      <c r="F205" s="11">
        <f t="shared" si="51"/>
        <v>-336.29780085584383</v>
      </c>
      <c r="G205" s="6"/>
      <c r="H205" s="68">
        <f t="shared" si="52"/>
        <v>-23.899723595410727</v>
      </c>
      <c r="I205" s="68">
        <f t="shared" si="53"/>
        <v>-5.3668624039533448</v>
      </c>
      <c r="K205" s="2">
        <f t="shared" si="54"/>
        <v>13.119656727607101</v>
      </c>
      <c r="L205" s="2">
        <f t="shared" si="55"/>
        <v>-1.61815531950257</v>
      </c>
      <c r="M205" s="2">
        <f t="shared" si="56"/>
        <v>-0.28673053000992199</v>
      </c>
      <c r="N205" s="2">
        <f t="shared" si="57"/>
        <v>1.27686903404769</v>
      </c>
      <c r="O205" s="28">
        <f t="shared" si="58"/>
        <v>3.1220284195652699</v>
      </c>
      <c r="P205" s="28">
        <f t="shared" si="59"/>
        <v>-27.0991511182234</v>
      </c>
      <c r="Q205" s="2">
        <f t="shared" si="62"/>
        <v>-23.977122698658128</v>
      </c>
      <c r="R205" s="30">
        <f t="shared" si="63"/>
        <v>-44.600405993789472</v>
      </c>
      <c r="S205" s="30">
        <f t="shared" si="64"/>
        <v>3.1994275228126732</v>
      </c>
      <c r="T205" s="30">
        <f t="shared" si="65"/>
        <v>-41.400978470976803</v>
      </c>
      <c r="V205" s="30">
        <f t="shared" si="66"/>
        <v>-838.99234724896678</v>
      </c>
      <c r="W205" s="30">
        <f t="shared" si="67"/>
        <v>4246.8123096546869</v>
      </c>
      <c r="Y205" s="70">
        <v>187</v>
      </c>
      <c r="Z205" s="71">
        <f t="shared" si="68"/>
        <v>-341.66466325979718</v>
      </c>
      <c r="AA205" s="70" t="str">
        <f t="shared" si="60"/>
        <v>13.3290288741539-2.55053182823534j</v>
      </c>
      <c r="AB205" s="70">
        <f t="shared" si="69"/>
        <v>13.3290288741539</v>
      </c>
      <c r="AC205" s="70">
        <f t="shared" si="70"/>
        <v>-2.5505318282353402</v>
      </c>
      <c r="AD205" s="70"/>
    </row>
    <row r="206" spans="1:30">
      <c r="A206" s="21">
        <v>188</v>
      </c>
      <c r="B206" s="5">
        <f t="shared" si="61"/>
        <v>264.375</v>
      </c>
      <c r="C206" s="24">
        <f t="shared" si="48"/>
        <v>-54.815294789467401</v>
      </c>
      <c r="D206" s="24">
        <f t="shared" si="49"/>
        <v>12.538515568608435</v>
      </c>
      <c r="E206" s="11">
        <f t="shared" si="50"/>
        <v>-33.212723879830683</v>
      </c>
      <c r="F206" s="11">
        <f t="shared" si="51"/>
        <v>-337.2144445885271</v>
      </c>
      <c r="G206" s="6"/>
      <c r="H206" s="68">
        <f t="shared" si="52"/>
        <v>-21.602570909636722</v>
      </c>
      <c r="I206" s="68">
        <f t="shared" si="53"/>
        <v>-11.546814716367345</v>
      </c>
      <c r="K206" s="2">
        <f t="shared" si="54"/>
        <v>13.155416851769999</v>
      </c>
      <c r="L206" s="2">
        <f t="shared" si="55"/>
        <v>-1.29569546747931</v>
      </c>
      <c r="M206" s="2">
        <f t="shared" si="56"/>
        <v>-0.61690128316156301</v>
      </c>
      <c r="N206" s="2">
        <f t="shared" si="57"/>
        <v>1.15414112385932</v>
      </c>
      <c r="O206" s="28">
        <f t="shared" si="58"/>
        <v>2.4998824425678898</v>
      </c>
      <c r="P206" s="28">
        <f t="shared" si="59"/>
        <v>-24.494481339306802</v>
      </c>
      <c r="Q206" s="2">
        <f t="shared" si="62"/>
        <v>-21.994598896738911</v>
      </c>
      <c r="R206" s="30">
        <f t="shared" si="63"/>
        <v>-35.712606322398571</v>
      </c>
      <c r="S206" s="30">
        <f t="shared" si="64"/>
        <v>2.8919104296700802</v>
      </c>
      <c r="T206" s="30">
        <f t="shared" si="65"/>
        <v>-32.820695892728494</v>
      </c>
      <c r="V206" s="30">
        <f t="shared" si="66"/>
        <v>-687.30242711559788</v>
      </c>
      <c r="W206" s="30">
        <f t="shared" si="67"/>
        <v>4083.3886473438852</v>
      </c>
      <c r="Y206" s="70">
        <v>188</v>
      </c>
      <c r="Z206" s="71">
        <f t="shared" si="68"/>
        <v>-348.76125930489445</v>
      </c>
      <c r="AA206" s="70" t="str">
        <f t="shared" si="60"/>
        <v>13.605881425105-2.13845540836193j</v>
      </c>
      <c r="AB206" s="70">
        <f t="shared" si="69"/>
        <v>13.605881425105</v>
      </c>
      <c r="AC206" s="70">
        <f t="shared" si="70"/>
        <v>-2.13845540836193</v>
      </c>
      <c r="AD206" s="70"/>
    </row>
    <row r="207" spans="1:30">
      <c r="A207" s="21">
        <v>189</v>
      </c>
      <c r="B207" s="5">
        <f t="shared" si="61"/>
        <v>265.78125</v>
      </c>
      <c r="C207" s="24">
        <f t="shared" si="48"/>
        <v>-42.667422091778619</v>
      </c>
      <c r="D207" s="24">
        <f t="shared" si="49"/>
        <v>12.280873791404792</v>
      </c>
      <c r="E207" s="11">
        <f t="shared" si="50"/>
        <v>-24.92706408247599</v>
      </c>
      <c r="F207" s="11">
        <f t="shared" si="51"/>
        <v>-337.92796294905048</v>
      </c>
      <c r="G207" s="6"/>
      <c r="H207" s="68">
        <f t="shared" si="52"/>
        <v>-17.740358009302625</v>
      </c>
      <c r="I207" s="68">
        <f t="shared" si="53"/>
        <v>-16.890224915665641</v>
      </c>
      <c r="K207" s="2">
        <f t="shared" si="54"/>
        <v>13.1832526447341</v>
      </c>
      <c r="L207" s="2">
        <f t="shared" si="55"/>
        <v>-0.97245513695563801</v>
      </c>
      <c r="M207" s="2">
        <f t="shared" si="56"/>
        <v>-0.90237885332930901</v>
      </c>
      <c r="N207" s="2">
        <f t="shared" si="57"/>
        <v>0.94779814940404195</v>
      </c>
      <c r="O207" s="28">
        <f t="shared" si="58"/>
        <v>1.8762306298637801</v>
      </c>
      <c r="P207" s="28">
        <f t="shared" si="59"/>
        <v>-20.115238599570699</v>
      </c>
      <c r="Q207" s="2">
        <f t="shared" si="62"/>
        <v>-18.239007969706918</v>
      </c>
      <c r="R207" s="30">
        <f t="shared" si="63"/>
        <v>-26.80329471233977</v>
      </c>
      <c r="S207" s="30">
        <f t="shared" si="64"/>
        <v>2.3748805902680736</v>
      </c>
      <c r="T207" s="30">
        <f t="shared" si="65"/>
        <v>-24.4284141220717</v>
      </c>
      <c r="V207" s="30">
        <f t="shared" si="66"/>
        <v>-523.99322571372988</v>
      </c>
      <c r="W207" s="30">
        <f t="shared" si="67"/>
        <v>3942.6239430660735</v>
      </c>
      <c r="Y207" s="70">
        <v>189</v>
      </c>
      <c r="Z207" s="71">
        <f t="shared" si="68"/>
        <v>-354.81818786471615</v>
      </c>
      <c r="AA207" s="70" t="str">
        <f t="shared" si="60"/>
        <v>13.8421744467253-1.66454234869056j</v>
      </c>
      <c r="AB207" s="70">
        <f t="shared" si="69"/>
        <v>13.8421744467253</v>
      </c>
      <c r="AC207" s="70">
        <f t="shared" si="70"/>
        <v>-1.6645423486905599</v>
      </c>
      <c r="AD207" s="70"/>
    </row>
    <row r="208" spans="1:30">
      <c r="A208" s="21">
        <v>190</v>
      </c>
      <c r="B208" s="5">
        <f t="shared" si="61"/>
        <v>267.1875</v>
      </c>
      <c r="C208" s="24">
        <f t="shared" si="48"/>
        <v>-29.219283140181162</v>
      </c>
      <c r="D208" s="24">
        <f t="shared" si="49"/>
        <v>12.08066634018272</v>
      </c>
      <c r="E208" s="11">
        <f t="shared" si="50"/>
        <v>-16.626389153801274</v>
      </c>
      <c r="F208" s="11">
        <f t="shared" si="51"/>
        <v>-338.43792614063369</v>
      </c>
      <c r="G208" s="6"/>
      <c r="H208" s="68">
        <f t="shared" si="52"/>
        <v>-12.592893986379888</v>
      </c>
      <c r="I208" s="68">
        <f t="shared" si="53"/>
        <v>-21.009974322873347</v>
      </c>
      <c r="K208" s="2">
        <f t="shared" si="54"/>
        <v>13.203147339258599</v>
      </c>
      <c r="L208" s="2">
        <f t="shared" si="55"/>
        <v>-0.64862903581991305</v>
      </c>
      <c r="M208" s="2">
        <f t="shared" si="56"/>
        <v>-1.1224809990758799</v>
      </c>
      <c r="N208" s="2">
        <f t="shared" si="57"/>
        <v>0.67278921934233105</v>
      </c>
      <c r="O208" s="28">
        <f t="shared" si="58"/>
        <v>1.25144864598504</v>
      </c>
      <c r="P208" s="28">
        <f t="shared" si="59"/>
        <v>-14.2786897007547</v>
      </c>
      <c r="Q208" s="2">
        <f t="shared" si="62"/>
        <v>-13.027241054769661</v>
      </c>
      <c r="R208" s="30">
        <f t="shared" si="63"/>
        <v>-17.877837799786313</v>
      </c>
      <c r="S208" s="30">
        <f t="shared" si="64"/>
        <v>1.6857957143748123</v>
      </c>
      <c r="T208" s="30">
        <f t="shared" si="65"/>
        <v>-16.192042085411501</v>
      </c>
      <c r="V208" s="30">
        <f t="shared" si="66"/>
        <v>-352.98841031585499</v>
      </c>
      <c r="W208" s="30">
        <f t="shared" si="67"/>
        <v>3834.7411729579603</v>
      </c>
      <c r="Y208" s="70">
        <v>190</v>
      </c>
      <c r="Z208" s="71">
        <f t="shared" si="68"/>
        <v>-359.44790046350704</v>
      </c>
      <c r="AA208" s="70" t="str">
        <f t="shared" si="60"/>
        <v>14.0227888899035-1.13990327516373j</v>
      </c>
      <c r="AB208" s="70">
        <f t="shared" si="69"/>
        <v>14.0227888899035</v>
      </c>
      <c r="AC208" s="70">
        <f t="shared" si="70"/>
        <v>-1.1399032751637299</v>
      </c>
      <c r="AD208" s="70"/>
    </row>
    <row r="209" spans="1:30">
      <c r="A209" s="21">
        <v>191</v>
      </c>
      <c r="B209" s="5">
        <f t="shared" si="61"/>
        <v>268.59375</v>
      </c>
      <c r="C209" s="24">
        <f t="shared" si="48"/>
        <v>-14.848800747042009</v>
      </c>
      <c r="D209" s="24">
        <f t="shared" si="49"/>
        <v>11.953827162413731</v>
      </c>
      <c r="E209" s="11">
        <f t="shared" si="50"/>
        <v>-8.3156991100004412</v>
      </c>
      <c r="F209" s="11">
        <f t="shared" si="51"/>
        <v>-338.7440269805191</v>
      </c>
      <c r="G209" s="6"/>
      <c r="H209" s="68">
        <f t="shared" si="52"/>
        <v>-6.5331016370415673</v>
      </c>
      <c r="I209" s="68">
        <f t="shared" si="53"/>
        <v>-23.607595875058625</v>
      </c>
      <c r="K209" s="2">
        <f t="shared" si="54"/>
        <v>13.2150889515234</v>
      </c>
      <c r="L209" s="2">
        <f t="shared" si="55"/>
        <v>-0.324412224806786</v>
      </c>
      <c r="M209" s="2">
        <f t="shared" si="56"/>
        <v>-1.26126178910967</v>
      </c>
      <c r="N209" s="2">
        <f t="shared" si="57"/>
        <v>0.34903814445061099</v>
      </c>
      <c r="O209" s="28">
        <f t="shared" si="58"/>
        <v>0.625912836236593</v>
      </c>
      <c r="P209" s="28">
        <f t="shared" si="59"/>
        <v>-7.4076801694433696</v>
      </c>
      <c r="Q209" s="2">
        <f t="shared" si="62"/>
        <v>-6.7817673332067763</v>
      </c>
      <c r="R209" s="30">
        <f t="shared" si="63"/>
        <v>-8.9416119462370336</v>
      </c>
      <c r="S209" s="30">
        <f t="shared" si="64"/>
        <v>0.87457853240180228</v>
      </c>
      <c r="T209" s="30">
        <f t="shared" si="65"/>
        <v>-8.0670334138352331</v>
      </c>
      <c r="V209" s="30">
        <f t="shared" si="66"/>
        <v>-177.49999769926006</v>
      </c>
      <c r="W209" s="30">
        <f t="shared" si="67"/>
        <v>3767.0864300145768</v>
      </c>
      <c r="Y209" s="70">
        <v>191</v>
      </c>
      <c r="Z209" s="71">
        <f t="shared" si="68"/>
        <v>-362.35162285557772</v>
      </c>
      <c r="AA209" s="70" t="str">
        <f t="shared" si="60"/>
        <v>14.1360689676182-0.57928172031471j</v>
      </c>
      <c r="AB209" s="70">
        <f t="shared" si="69"/>
        <v>14.136068967618201</v>
      </c>
      <c r="AC209" s="70">
        <f t="shared" si="70"/>
        <v>-0.57928172031471004</v>
      </c>
      <c r="AD209" s="70"/>
    </row>
    <row r="210" spans="1:30">
      <c r="A210" s="21">
        <v>192</v>
      </c>
      <c r="B210" s="5">
        <f t="shared" si="61"/>
        <v>270</v>
      </c>
      <c r="C210" s="24">
        <f t="shared" ref="C210:C273" si="71">E210+H210</f>
        <v>-1.5829949151980023E-13</v>
      </c>
      <c r="D210" s="24">
        <f t="shared" ref="D210:D273" si="72">K210+M210</f>
        <v>11.910403437331219</v>
      </c>
      <c r="E210" s="11">
        <f t="shared" ref="E210:E273" si="73">V1pk*COS(B210*PI()/180)</f>
        <v>-6.2270512903970471E-14</v>
      </c>
      <c r="F210" s="11">
        <f t="shared" ref="F210:F273" si="74">V1pk*SIN((B210)*PI()/180)</f>
        <v>-338.84608108500635</v>
      </c>
      <c r="G210" s="6"/>
      <c r="H210" s="68">
        <f t="shared" ref="H210:H273" si="75">VnPk*COS(VnFrq/V1Frq*((B210+Vn_angle*V1Frq/VnFrq)*PI()/180))</f>
        <v>-9.6028978615829759E-14</v>
      </c>
      <c r="I210" s="68">
        <f t="shared" ref="I210:I273" si="76">VnPk*SIN(VnFrq/V1Frq*((B210+Vn_angle*V1Frq/VnFrq)*PI()/180))</f>
        <v>-24.494897427831784</v>
      </c>
      <c r="K210" s="2">
        <f t="shared" ref="K210:K273" si="77">IMREAL(IMDIV(COMPLEX(E210,F210,"j"),Z1_Lc))</f>
        <v>13.219070288347799</v>
      </c>
      <c r="L210" s="2">
        <f t="shared" ref="L210:L273" si="78">IMAGINARY(IMDIV(COMPLEX(E210,F210,"j"),Z1_Lc))</f>
        <v>-2.4292985308646702E-15</v>
      </c>
      <c r="M210" s="2">
        <f t="shared" ref="M210:M273" si="79">IMREAL(IMDIV(COMPLEX(H210,I210,"j"),Zn_Lc))</f>
        <v>-1.30866685101658</v>
      </c>
      <c r="N210" s="2">
        <f t="shared" ref="N210:N273" si="80">IMAGINARY(IMDIV(COMPLEX(H210,I210,"j"),Zn_Lc))</f>
        <v>5.1304538596976001E-15</v>
      </c>
      <c r="O210" s="28">
        <f t="shared" ref="O210:O273" si="81">IMREAL(IMPRODUCT(COMPLEX(K210,L210,"j"),Z1_L))</f>
        <v>4.6870278529870198E-15</v>
      </c>
      <c r="P210" s="28">
        <f t="shared" ref="P210:P273" si="82">IMREAL(IMPRODUCT(COMPLEX(M210,N210,"j"),Zn_L))</f>
        <v>-1.08884263571095E-13</v>
      </c>
      <c r="Q210" s="2">
        <f t="shared" si="62"/>
        <v>-1.0419723571810798E-13</v>
      </c>
      <c r="R210" s="30">
        <f t="shared" si="63"/>
        <v>-6.695754075695749E-14</v>
      </c>
      <c r="S210" s="30">
        <f t="shared" si="64"/>
        <v>1.2855284955265243E-14</v>
      </c>
      <c r="T210" s="30">
        <f t="shared" si="65"/>
        <v>-5.4102255801692247E-14</v>
      </c>
      <c r="V210" s="30">
        <f t="shared" si="66"/>
        <v>-1.8854108079252128E-12</v>
      </c>
      <c r="W210" s="30">
        <f>D210*C18</f>
        <v>3744.0494183595488</v>
      </c>
      <c r="Y210" s="70">
        <v>192</v>
      </c>
      <c r="Z210" s="71">
        <f t="shared" si="68"/>
        <v>-363.34097851283815</v>
      </c>
      <c r="AA210" s="70" t="str">
        <f t="shared" ref="AA210:AA273" si="83">IMDIV(COMPLEX(C210,Z210,"j"),Z1_Lc)</f>
        <v>14.174665730879-6.17558302079048E-15j</v>
      </c>
      <c r="AB210" s="70">
        <f t="shared" si="69"/>
        <v>14.174665730878999</v>
      </c>
      <c r="AC210" s="70">
        <f t="shared" si="70"/>
        <v>-6.17558302079048E-15</v>
      </c>
      <c r="AD210" s="70"/>
    </row>
    <row r="211" spans="1:30">
      <c r="A211" s="21">
        <v>193</v>
      </c>
      <c r="B211" s="5">
        <f t="shared" ref="B211:B273" si="84">B210+angle_step</f>
        <v>271.40625</v>
      </c>
      <c r="C211" s="24">
        <f t="shared" si="71"/>
        <v>14.848800747042034</v>
      </c>
      <c r="D211" s="24">
        <f t="shared" si="72"/>
        <v>11.953827162413731</v>
      </c>
      <c r="E211" s="11">
        <f t="shared" si="73"/>
        <v>8.3156991100003168</v>
      </c>
      <c r="F211" s="11">
        <f t="shared" si="74"/>
        <v>-338.7440269805191</v>
      </c>
      <c r="G211" s="6"/>
      <c r="H211" s="68">
        <f t="shared" si="75"/>
        <v>6.5331016370417183</v>
      </c>
      <c r="I211" s="68">
        <f t="shared" si="76"/>
        <v>-23.607595875058582</v>
      </c>
      <c r="K211" s="2">
        <f t="shared" si="77"/>
        <v>13.2150889515234</v>
      </c>
      <c r="L211" s="2">
        <f t="shared" si="78"/>
        <v>0.324412224806781</v>
      </c>
      <c r="M211" s="2">
        <f t="shared" si="79"/>
        <v>-1.26126178910967</v>
      </c>
      <c r="N211" s="2">
        <f t="shared" si="80"/>
        <v>-0.34903814445061898</v>
      </c>
      <c r="O211" s="28">
        <f t="shared" si="81"/>
        <v>-0.625912836236583</v>
      </c>
      <c r="P211" s="28">
        <f t="shared" si="82"/>
        <v>7.4076801694435401</v>
      </c>
      <c r="Q211" s="2">
        <f t="shared" ref="Q211:Q273" si="85">O211+P211</f>
        <v>6.7817673332069575</v>
      </c>
      <c r="R211" s="30">
        <f t="shared" ref="R211:R273" si="86">E211-O211</f>
        <v>8.9416119462369004</v>
      </c>
      <c r="S211" s="30">
        <f t="shared" ref="S211:S273" si="87">H211-P211</f>
        <v>-0.87457853240182182</v>
      </c>
      <c r="T211" s="30">
        <f t="shared" ref="T211:T273" si="88">C211-Q211</f>
        <v>8.0670334138350768</v>
      </c>
      <c r="V211" s="30">
        <f t="shared" ref="V211:V273" si="89">C211*D211</f>
        <v>177.49999769926038</v>
      </c>
      <c r="W211" s="30">
        <f t="shared" ref="W211:W273" si="90">D211*C19</f>
        <v>3767.0864300145777</v>
      </c>
      <c r="Y211" s="70">
        <v>193</v>
      </c>
      <c r="Z211" s="71">
        <f t="shared" ref="Z211:Z273" si="91">F211+I211</f>
        <v>-362.35162285557766</v>
      </c>
      <c r="AA211" s="70" t="str">
        <f t="shared" si="83"/>
        <v>14.1360689676182+0.57928172031471j</v>
      </c>
      <c r="AB211" s="70">
        <f t="shared" ref="AB211:AB273" si="92">IMREAL(AA211)</f>
        <v>14.136068967618201</v>
      </c>
      <c r="AC211" s="70">
        <f t="shared" ref="AC211:AC273" si="93">IMAGINARY(AA211)</f>
        <v>0.57928172031471004</v>
      </c>
      <c r="AD211" s="70"/>
    </row>
    <row r="212" spans="1:30">
      <c r="A212" s="21">
        <v>194</v>
      </c>
      <c r="B212" s="5">
        <f t="shared" si="84"/>
        <v>272.8125</v>
      </c>
      <c r="C212" s="24">
        <f t="shared" si="71"/>
        <v>29.219283140180728</v>
      </c>
      <c r="D212" s="24">
        <f t="shared" si="72"/>
        <v>12.08066634018272</v>
      </c>
      <c r="E212" s="11">
        <f t="shared" si="73"/>
        <v>16.626389153800851</v>
      </c>
      <c r="F212" s="11">
        <f t="shared" si="74"/>
        <v>-338.43792614063375</v>
      </c>
      <c r="G212" s="6"/>
      <c r="H212" s="68">
        <f t="shared" si="75"/>
        <v>12.592893986379876</v>
      </c>
      <c r="I212" s="68">
        <f t="shared" si="76"/>
        <v>-21.009974322873358</v>
      </c>
      <c r="K212" s="2">
        <f t="shared" si="77"/>
        <v>13.203147339258599</v>
      </c>
      <c r="L212" s="2">
        <f t="shared" si="78"/>
        <v>0.64862903581989695</v>
      </c>
      <c r="M212" s="2">
        <f t="shared" si="79"/>
        <v>-1.1224809990758799</v>
      </c>
      <c r="N212" s="2">
        <f t="shared" si="80"/>
        <v>-0.67278921934233105</v>
      </c>
      <c r="O212" s="28">
        <f t="shared" si="81"/>
        <v>-1.25144864598501</v>
      </c>
      <c r="P212" s="28">
        <f t="shared" si="82"/>
        <v>14.2786897007547</v>
      </c>
      <c r="Q212" s="2">
        <f t="shared" si="85"/>
        <v>13.027241054769691</v>
      </c>
      <c r="R212" s="30">
        <f t="shared" si="86"/>
        <v>17.877837799785862</v>
      </c>
      <c r="S212" s="30">
        <f t="shared" si="87"/>
        <v>-1.6857957143748248</v>
      </c>
      <c r="T212" s="30">
        <f t="shared" si="88"/>
        <v>16.192042085411039</v>
      </c>
      <c r="V212" s="30">
        <f t="shared" si="89"/>
        <v>352.98841031584976</v>
      </c>
      <c r="W212" s="30">
        <f t="shared" si="90"/>
        <v>3834.7411729579599</v>
      </c>
      <c r="Y212" s="70">
        <v>194</v>
      </c>
      <c r="Z212" s="71">
        <f t="shared" si="91"/>
        <v>-359.4479004635071</v>
      </c>
      <c r="AA212" s="70" t="str">
        <f t="shared" si="83"/>
        <v>14.0227888899035+1.13990327516371j</v>
      </c>
      <c r="AB212" s="70">
        <f t="shared" si="92"/>
        <v>14.0227888899035</v>
      </c>
      <c r="AC212" s="70">
        <f t="shared" si="93"/>
        <v>1.1399032751637099</v>
      </c>
      <c r="AD212" s="70"/>
    </row>
    <row r="213" spans="1:30">
      <c r="A213" s="21">
        <v>195</v>
      </c>
      <c r="B213" s="5">
        <f t="shared" si="84"/>
        <v>274.21875</v>
      </c>
      <c r="C213" s="24">
        <f t="shared" si="71"/>
        <v>42.667422091778654</v>
      </c>
      <c r="D213" s="24">
        <f t="shared" si="72"/>
        <v>12.28087379140478</v>
      </c>
      <c r="E213" s="11">
        <f t="shared" si="73"/>
        <v>24.927064082476164</v>
      </c>
      <c r="F213" s="11">
        <f t="shared" si="74"/>
        <v>-337.92796294905048</v>
      </c>
      <c r="G213" s="6"/>
      <c r="H213" s="68">
        <f t="shared" si="75"/>
        <v>17.74035800930249</v>
      </c>
      <c r="I213" s="68">
        <f t="shared" si="76"/>
        <v>-16.89022491566578</v>
      </c>
      <c r="K213" s="2">
        <f t="shared" si="77"/>
        <v>13.1832526447341</v>
      </c>
      <c r="L213" s="2">
        <f t="shared" si="78"/>
        <v>0.972455136955646</v>
      </c>
      <c r="M213" s="2">
        <f t="shared" si="79"/>
        <v>-0.90237885332932</v>
      </c>
      <c r="N213" s="2">
        <f t="shared" si="80"/>
        <v>-0.94779814940403695</v>
      </c>
      <c r="O213" s="28">
        <f t="shared" si="81"/>
        <v>-1.8762306298638001</v>
      </c>
      <c r="P213" s="28">
        <f t="shared" si="82"/>
        <v>20.115238599570599</v>
      </c>
      <c r="Q213" s="2">
        <f t="shared" si="85"/>
        <v>18.239007969706797</v>
      </c>
      <c r="R213" s="30">
        <f t="shared" si="86"/>
        <v>26.803294712339966</v>
      </c>
      <c r="S213" s="30">
        <f t="shared" si="87"/>
        <v>-2.3748805902681092</v>
      </c>
      <c r="T213" s="30">
        <f t="shared" si="88"/>
        <v>24.428414122071857</v>
      </c>
      <c r="V213" s="30">
        <f t="shared" si="89"/>
        <v>523.99322571372977</v>
      </c>
      <c r="W213" s="30">
        <f t="shared" si="90"/>
        <v>3942.6239430660685</v>
      </c>
      <c r="Y213" s="70">
        <v>195</v>
      </c>
      <c r="Z213" s="71">
        <f t="shared" si="91"/>
        <v>-354.81818786471626</v>
      </c>
      <c r="AA213" s="70" t="str">
        <f t="shared" si="83"/>
        <v>13.8421744467253+1.66454234869056j</v>
      </c>
      <c r="AB213" s="70">
        <f t="shared" si="92"/>
        <v>13.8421744467253</v>
      </c>
      <c r="AC213" s="70">
        <f t="shared" si="93"/>
        <v>1.6645423486905599</v>
      </c>
      <c r="AD213" s="70"/>
    </row>
    <row r="214" spans="1:30">
      <c r="A214" s="21">
        <v>196</v>
      </c>
      <c r="B214" s="5">
        <f t="shared" si="84"/>
        <v>275.625</v>
      </c>
      <c r="C214" s="24">
        <f t="shared" si="71"/>
        <v>54.815294789467274</v>
      </c>
      <c r="D214" s="24">
        <f t="shared" si="72"/>
        <v>12.53851556860843</v>
      </c>
      <c r="E214" s="11">
        <f t="shared" si="73"/>
        <v>33.212723879830563</v>
      </c>
      <c r="F214" s="11">
        <f t="shared" si="74"/>
        <v>-337.2144445885271</v>
      </c>
      <c r="G214" s="6"/>
      <c r="H214" s="68">
        <f t="shared" si="75"/>
        <v>21.602570909636711</v>
      </c>
      <c r="I214" s="68">
        <f t="shared" si="76"/>
        <v>-11.546814716367361</v>
      </c>
      <c r="K214" s="2">
        <f t="shared" si="77"/>
        <v>13.155416851769999</v>
      </c>
      <c r="L214" s="2">
        <f t="shared" si="78"/>
        <v>1.29569546747931</v>
      </c>
      <c r="M214" s="2">
        <f t="shared" si="79"/>
        <v>-0.616901283161569</v>
      </c>
      <c r="N214" s="2">
        <f t="shared" si="80"/>
        <v>-1.15414112385932</v>
      </c>
      <c r="O214" s="28">
        <f t="shared" si="81"/>
        <v>-2.4998824425678898</v>
      </c>
      <c r="P214" s="28">
        <f t="shared" si="82"/>
        <v>24.494481339306802</v>
      </c>
      <c r="Q214" s="2">
        <f t="shared" si="85"/>
        <v>21.994598896738911</v>
      </c>
      <c r="R214" s="30">
        <f t="shared" si="86"/>
        <v>35.71260632239845</v>
      </c>
      <c r="S214" s="30">
        <f t="shared" si="87"/>
        <v>-2.8919104296700908</v>
      </c>
      <c r="T214" s="30">
        <f t="shared" si="88"/>
        <v>32.820695892728367</v>
      </c>
      <c r="V214" s="30">
        <f t="shared" si="89"/>
        <v>687.30242711559595</v>
      </c>
      <c r="W214" s="30">
        <f t="shared" si="90"/>
        <v>4083.388647343882</v>
      </c>
      <c r="Y214" s="70">
        <v>196</v>
      </c>
      <c r="Z214" s="71">
        <f t="shared" si="91"/>
        <v>-348.76125930489445</v>
      </c>
      <c r="AA214" s="70" t="str">
        <f t="shared" si="83"/>
        <v>13.605881425105+2.13845540836193j</v>
      </c>
      <c r="AB214" s="70">
        <f t="shared" si="92"/>
        <v>13.605881425105</v>
      </c>
      <c r="AC214" s="70">
        <f t="shared" si="93"/>
        <v>2.13845540836193</v>
      </c>
      <c r="AD214" s="70"/>
    </row>
    <row r="215" spans="1:30">
      <c r="A215" s="21">
        <v>197</v>
      </c>
      <c r="B215" s="5">
        <f t="shared" si="84"/>
        <v>277.03125</v>
      </c>
      <c r="C215" s="24">
        <f t="shared" si="71"/>
        <v>65.378101169634547</v>
      </c>
      <c r="D215" s="24">
        <f t="shared" si="72"/>
        <v>12.832926197597187</v>
      </c>
      <c r="E215" s="11">
        <f t="shared" si="73"/>
        <v>41.478377574223785</v>
      </c>
      <c r="F215" s="11">
        <f t="shared" si="74"/>
        <v>-336.29780085584389</v>
      </c>
      <c r="G215" s="6"/>
      <c r="H215" s="68">
        <f t="shared" si="75"/>
        <v>23.899723595410762</v>
      </c>
      <c r="I215" s="68">
        <f t="shared" si="76"/>
        <v>-5.3668624039531929</v>
      </c>
      <c r="K215" s="2">
        <f t="shared" si="77"/>
        <v>13.119656727607101</v>
      </c>
      <c r="L215" s="2">
        <f t="shared" si="78"/>
        <v>1.61815531950255</v>
      </c>
      <c r="M215" s="2">
        <f t="shared" si="79"/>
        <v>-0.286730530009914</v>
      </c>
      <c r="N215" s="2">
        <f t="shared" si="80"/>
        <v>-1.27686903404769</v>
      </c>
      <c r="O215" s="28">
        <f t="shared" si="81"/>
        <v>-3.1220284195652299</v>
      </c>
      <c r="P215" s="28">
        <f t="shared" si="82"/>
        <v>27.0991511182234</v>
      </c>
      <c r="Q215" s="2">
        <f t="shared" si="85"/>
        <v>23.977122698658171</v>
      </c>
      <c r="R215" s="30">
        <f t="shared" si="86"/>
        <v>44.600405993789018</v>
      </c>
      <c r="S215" s="30">
        <f t="shared" si="87"/>
        <v>-3.1994275228126376</v>
      </c>
      <c r="T215" s="30">
        <f t="shared" si="88"/>
        <v>41.400978470976376</v>
      </c>
      <c r="V215" s="30">
        <f t="shared" si="89"/>
        <v>838.99234724896246</v>
      </c>
      <c r="W215" s="30">
        <f t="shared" si="90"/>
        <v>4246.8123096546888</v>
      </c>
      <c r="Y215" s="70">
        <v>197</v>
      </c>
      <c r="Z215" s="71">
        <f t="shared" si="91"/>
        <v>-341.66466325979707</v>
      </c>
      <c r="AA215" s="70" t="str">
        <f t="shared" si="83"/>
        <v>13.3290288741539+2.55053182823532j</v>
      </c>
      <c r="AB215" s="70">
        <f t="shared" si="92"/>
        <v>13.3290288741539</v>
      </c>
      <c r="AC215" s="70">
        <f t="shared" si="93"/>
        <v>2.5505318282353202</v>
      </c>
      <c r="AD215" s="70"/>
    </row>
    <row r="216" spans="1:30">
      <c r="A216" s="21">
        <v>198</v>
      </c>
      <c r="B216" s="5">
        <f t="shared" si="84"/>
        <v>278.4375</v>
      </c>
      <c r="C216" s="24">
        <f t="shared" si="71"/>
        <v>74.18443849607317</v>
      </c>
      <c r="D216" s="24">
        <f t="shared" si="72"/>
        <v>13.140207051655873</v>
      </c>
      <c r="E216" s="11">
        <f t="shared" si="73"/>
        <v>49.719046244943023</v>
      </c>
      <c r="F216" s="11">
        <f t="shared" si="74"/>
        <v>-335.17858390290974</v>
      </c>
      <c r="G216" s="6"/>
      <c r="H216" s="68">
        <f t="shared" si="75"/>
        <v>24.465392251130147</v>
      </c>
      <c r="I216" s="68">
        <f t="shared" si="76"/>
        <v>1.2019076496724315</v>
      </c>
      <c r="K216" s="2">
        <f t="shared" si="77"/>
        <v>13.0759938128071</v>
      </c>
      <c r="L216" s="2">
        <f t="shared" si="78"/>
        <v>1.9396404552680599</v>
      </c>
      <c r="M216" s="2">
        <f t="shared" si="79"/>
        <v>6.4213238848773002E-2</v>
      </c>
      <c r="N216" s="2">
        <f t="shared" si="80"/>
        <v>-1.3070905044816901</v>
      </c>
      <c r="O216" s="28">
        <f t="shared" si="81"/>
        <v>-3.7422938033828101</v>
      </c>
      <c r="P216" s="28">
        <f t="shared" si="82"/>
        <v>27.740545162928001</v>
      </c>
      <c r="Q216" s="2">
        <f t="shared" si="85"/>
        <v>23.99825135954519</v>
      </c>
      <c r="R216" s="30">
        <f t="shared" si="86"/>
        <v>53.46134004832583</v>
      </c>
      <c r="S216" s="30">
        <f t="shared" si="87"/>
        <v>-3.2751529117978535</v>
      </c>
      <c r="T216" s="30">
        <f t="shared" si="88"/>
        <v>50.186187136527977</v>
      </c>
      <c r="V216" s="30">
        <f t="shared" si="89"/>
        <v>974.79888184923209</v>
      </c>
      <c r="W216" s="30">
        <f t="shared" si="90"/>
        <v>4420.1093071387086</v>
      </c>
      <c r="Y216" s="70">
        <v>198</v>
      </c>
      <c r="Z216" s="71">
        <f t="shared" si="91"/>
        <v>-333.97667625323731</v>
      </c>
      <c r="AA216" s="70" t="str">
        <f t="shared" si="83"/>
        <v>13.0291049668442+2.89408484123856j</v>
      </c>
      <c r="AB216" s="70">
        <f t="shared" si="92"/>
        <v>13.0291049668442</v>
      </c>
      <c r="AC216" s="70">
        <f t="shared" si="93"/>
        <v>2.89408484123856</v>
      </c>
      <c r="AD216" s="70"/>
    </row>
    <row r="217" spans="1:30">
      <c r="A217" s="21">
        <v>199</v>
      </c>
      <c r="B217" s="5">
        <f t="shared" si="84"/>
        <v>279.84375</v>
      </c>
      <c r="C217" s="24">
        <f t="shared" si="71"/>
        <v>81.188361409781095</v>
      </c>
      <c r="D217" s="24">
        <f t="shared" si="72"/>
        <v>13.434959303706313</v>
      </c>
      <c r="E217" s="11">
        <f t="shared" si="73"/>
        <v>57.929766021318898</v>
      </c>
      <c r="F217" s="11">
        <f t="shared" si="74"/>
        <v>-333.85746790416704</v>
      </c>
      <c r="G217" s="6"/>
      <c r="H217" s="68">
        <f t="shared" si="75"/>
        <v>23.258595388462201</v>
      </c>
      <c r="I217" s="68">
        <f t="shared" si="76"/>
        <v>7.6836020560545073</v>
      </c>
      <c r="K217" s="2">
        <f t="shared" si="77"/>
        <v>13.0244544082771</v>
      </c>
      <c r="L217" s="2">
        <f t="shared" si="78"/>
        <v>2.2599572241511301</v>
      </c>
      <c r="M217" s="2">
        <f t="shared" si="79"/>
        <v>0.41050489542921298</v>
      </c>
      <c r="N217" s="2">
        <f t="shared" si="80"/>
        <v>-1.2426160540481901</v>
      </c>
      <c r="O217" s="28">
        <f t="shared" si="81"/>
        <v>-4.3603049693465898</v>
      </c>
      <c r="P217" s="28">
        <f t="shared" si="82"/>
        <v>26.372195842071498</v>
      </c>
      <c r="Q217" s="2">
        <f t="shared" si="85"/>
        <v>22.011890872724909</v>
      </c>
      <c r="R217" s="30">
        <f t="shared" si="86"/>
        <v>62.290070990665484</v>
      </c>
      <c r="S217" s="30">
        <f t="shared" si="87"/>
        <v>-3.1136004536092976</v>
      </c>
      <c r="T217" s="30">
        <f t="shared" si="88"/>
        <v>59.17647053705619</v>
      </c>
      <c r="V217" s="30">
        <f t="shared" si="89"/>
        <v>1090.762331475009</v>
      </c>
      <c r="W217" s="30">
        <f t="shared" si="90"/>
        <v>4588.5903754598885</v>
      </c>
      <c r="Y217" s="70">
        <v>199</v>
      </c>
      <c r="Z217" s="71">
        <f t="shared" si="91"/>
        <v>-326.17386584811254</v>
      </c>
      <c r="AA217" s="70" t="str">
        <f t="shared" si="83"/>
        <v>12.7247015667467+3.16732202608075j</v>
      </c>
      <c r="AB217" s="70">
        <f t="shared" si="92"/>
        <v>12.724701566746701</v>
      </c>
      <c r="AC217" s="70">
        <f t="shared" si="93"/>
        <v>3.16732202608075</v>
      </c>
      <c r="AD217" s="70"/>
    </row>
    <row r="218" spans="1:30">
      <c r="A218" s="21">
        <v>200</v>
      </c>
      <c r="B218" s="5">
        <f t="shared" si="84"/>
        <v>281.25</v>
      </c>
      <c r="C218" s="24">
        <f t="shared" si="71"/>
        <v>86.472353940486983</v>
      </c>
      <c r="D218" s="24">
        <f t="shared" si="72"/>
        <v>13.692125906791608</v>
      </c>
      <c r="E218" s="11">
        <f t="shared" si="73"/>
        <v>66.105591072777017</v>
      </c>
      <c r="F218" s="11">
        <f t="shared" si="74"/>
        <v>-332.33524865049372</v>
      </c>
      <c r="G218" s="6"/>
      <c r="H218" s="68">
        <f t="shared" si="75"/>
        <v>20.366762867709962</v>
      </c>
      <c r="I218" s="68">
        <f t="shared" si="76"/>
        <v>13.608635871771675</v>
      </c>
      <c r="K218" s="2">
        <f t="shared" si="77"/>
        <v>12.965069559427301</v>
      </c>
      <c r="L218" s="2">
        <f t="shared" si="78"/>
        <v>2.57891267930761</v>
      </c>
      <c r="M218" s="2">
        <f t="shared" si="79"/>
        <v>0.72705634736430702</v>
      </c>
      <c r="N218" s="2">
        <f t="shared" si="80"/>
        <v>-1.0881167192479499</v>
      </c>
      <c r="O218" s="28">
        <f t="shared" si="81"/>
        <v>-4.9756896506391204</v>
      </c>
      <c r="P218" s="28">
        <f t="shared" si="82"/>
        <v>23.0932371471891</v>
      </c>
      <c r="Q218" s="2">
        <f t="shared" si="85"/>
        <v>18.117547496549982</v>
      </c>
      <c r="R218" s="30">
        <f t="shared" si="86"/>
        <v>71.081280723416143</v>
      </c>
      <c r="S218" s="30">
        <f t="shared" si="87"/>
        <v>-2.7264742794791381</v>
      </c>
      <c r="T218" s="30">
        <f t="shared" si="88"/>
        <v>68.354806443937008</v>
      </c>
      <c r="V218" s="30">
        <f t="shared" si="89"/>
        <v>1183.9903576097952</v>
      </c>
      <c r="W218" s="30">
        <f t="shared" si="90"/>
        <v>4736.7072235634359</v>
      </c>
      <c r="Y218" s="70">
        <v>200</v>
      </c>
      <c r="Z218" s="71">
        <f t="shared" si="91"/>
        <v>-318.72661277872203</v>
      </c>
      <c r="AA218" s="70" t="str">
        <f t="shared" si="83"/>
        <v>12.4341691767477+3.37346125142709j</v>
      </c>
      <c r="AB218" s="70">
        <f t="shared" si="92"/>
        <v>12.4341691767477</v>
      </c>
      <c r="AC218" s="70">
        <f t="shared" si="93"/>
        <v>3.3734612514270901</v>
      </c>
      <c r="AD218" s="70"/>
    </row>
    <row r="219" spans="1:30">
      <c r="A219" s="21">
        <v>201</v>
      </c>
      <c r="B219" s="5">
        <f t="shared" si="84"/>
        <v>282.65625</v>
      </c>
      <c r="C219" s="24">
        <f t="shared" si="71"/>
        <v>90.240998378818247</v>
      </c>
      <c r="D219" s="24">
        <f t="shared" si="72"/>
        <v>13.888809154189534</v>
      </c>
      <c r="E219" s="11">
        <f t="shared" si="73"/>
        <v>74.24159658802013</v>
      </c>
      <c r="F219" s="11">
        <f t="shared" si="74"/>
        <v>-330.61284306984868</v>
      </c>
      <c r="G219" s="6"/>
      <c r="H219" s="68">
        <f t="shared" si="75"/>
        <v>15.999401790798119</v>
      </c>
      <c r="I219" s="68">
        <f t="shared" si="76"/>
        <v>18.547753026623091</v>
      </c>
      <c r="K219" s="2">
        <f t="shared" si="77"/>
        <v>12.89787503747</v>
      </c>
      <c r="L219" s="2">
        <f t="shared" si="78"/>
        <v>2.8963146938978399</v>
      </c>
      <c r="M219" s="2">
        <f t="shared" si="79"/>
        <v>0.99093411671953502</v>
      </c>
      <c r="N219" s="2">
        <f t="shared" si="80"/>
        <v>-0.85478564755786901</v>
      </c>
      <c r="O219" s="28">
        <f t="shared" si="81"/>
        <v>-5.5880771625391397</v>
      </c>
      <c r="P219" s="28">
        <f t="shared" si="82"/>
        <v>18.1412226463266</v>
      </c>
      <c r="Q219" s="2">
        <f t="shared" si="85"/>
        <v>12.553145483787461</v>
      </c>
      <c r="R219" s="30">
        <f t="shared" si="86"/>
        <v>79.829673750559266</v>
      </c>
      <c r="S219" s="30">
        <f t="shared" si="87"/>
        <v>-2.141820855528481</v>
      </c>
      <c r="T219" s="30">
        <f t="shared" si="88"/>
        <v>77.687852895030787</v>
      </c>
      <c r="V219" s="30">
        <f t="shared" si="89"/>
        <v>1253.3400043669337</v>
      </c>
      <c r="W219" s="30">
        <f t="shared" si="90"/>
        <v>4849.4248833469519</v>
      </c>
      <c r="Y219" s="70">
        <v>201</v>
      </c>
      <c r="Z219" s="71">
        <f t="shared" si="91"/>
        <v>-312.06509004322561</v>
      </c>
      <c r="AA219" s="70" t="str">
        <f t="shared" si="83"/>
        <v>12.1742897147042+3.5204836858096j</v>
      </c>
      <c r="AB219" s="70">
        <f t="shared" si="92"/>
        <v>12.1742897147042</v>
      </c>
      <c r="AC219" s="70">
        <f t="shared" si="93"/>
        <v>3.5204836858095998</v>
      </c>
      <c r="AD219" s="70"/>
    </row>
    <row r="220" spans="1:30">
      <c r="A220" s="21">
        <v>202</v>
      </c>
      <c r="B220" s="5">
        <f t="shared" si="84"/>
        <v>284.0625</v>
      </c>
      <c r="C220" s="24">
        <f t="shared" si="71"/>
        <v>92.805799899872625</v>
      </c>
      <c r="D220" s="24">
        <f t="shared" si="72"/>
        <v>14.005932139457359</v>
      </c>
      <c r="E220" s="11">
        <f t="shared" si="73"/>
        <v>82.332881741550736</v>
      </c>
      <c r="F220" s="11">
        <f t="shared" si="74"/>
        <v>-328.69128867494879</v>
      </c>
      <c r="G220" s="6"/>
      <c r="H220" s="68">
        <f t="shared" si="75"/>
        <v>10.472918158321891</v>
      </c>
      <c r="I220" s="68">
        <f t="shared" si="76"/>
        <v>22.143125010916858</v>
      </c>
      <c r="K220" s="2">
        <f t="shared" si="77"/>
        <v>12.8229113178728</v>
      </c>
      <c r="L220" s="2">
        <f t="shared" si="78"/>
        <v>3.2119720768166502</v>
      </c>
      <c r="M220" s="2">
        <f t="shared" si="79"/>
        <v>1.1830208215845599</v>
      </c>
      <c r="N220" s="2">
        <f t="shared" si="80"/>
        <v>-0.55952717775551297</v>
      </c>
      <c r="O220" s="28">
        <f t="shared" si="81"/>
        <v>-6.1970986257081204</v>
      </c>
      <c r="P220" s="28">
        <f t="shared" si="82"/>
        <v>11.874915234402501</v>
      </c>
      <c r="Q220" s="2">
        <f t="shared" si="85"/>
        <v>5.6778166086943802</v>
      </c>
      <c r="R220" s="30">
        <f t="shared" si="86"/>
        <v>88.529980367258858</v>
      </c>
      <c r="S220" s="30">
        <f t="shared" si="87"/>
        <v>-1.40199707608061</v>
      </c>
      <c r="T220" s="30">
        <f t="shared" si="88"/>
        <v>87.127983291178239</v>
      </c>
      <c r="V220" s="30">
        <f t="shared" si="89"/>
        <v>1299.8317355456745</v>
      </c>
      <c r="W220" s="30">
        <f t="shared" si="90"/>
        <v>4913.7629902705448</v>
      </c>
      <c r="Y220" s="70">
        <v>202</v>
      </c>
      <c r="Z220" s="71">
        <f t="shared" si="91"/>
        <v>-306.54816366403196</v>
      </c>
      <c r="AA220" s="70" t="str">
        <f t="shared" si="83"/>
        <v>11.9590632692671+3.62054177552962j</v>
      </c>
      <c r="AB220" s="70">
        <f t="shared" si="92"/>
        <v>11.9590632692671</v>
      </c>
      <c r="AC220" s="70">
        <f t="shared" si="93"/>
        <v>3.6205417755296199</v>
      </c>
      <c r="AD220" s="70"/>
    </row>
    <row r="221" spans="1:30">
      <c r="A221" s="21">
        <v>203</v>
      </c>
      <c r="B221" s="5">
        <f t="shared" si="84"/>
        <v>285.46875</v>
      </c>
      <c r="C221" s="24">
        <f t="shared" si="71"/>
        <v>94.562266574996883</v>
      </c>
      <c r="D221" s="24">
        <f t="shared" si="72"/>
        <v>14.02962374561948</v>
      </c>
      <c r="E221" s="11">
        <f t="shared" si="73"/>
        <v>90.37457264574499</v>
      </c>
      <c r="F221" s="11">
        <f t="shared" si="74"/>
        <v>-326.57174293831008</v>
      </c>
      <c r="G221" s="6"/>
      <c r="H221" s="68">
        <f t="shared" si="75"/>
        <v>4.1876939292518989</v>
      </c>
      <c r="I221" s="68">
        <f t="shared" si="76"/>
        <v>24.134274788253052</v>
      </c>
      <c r="K221" s="2">
        <f t="shared" si="77"/>
        <v>12.7402235559773</v>
      </c>
      <c r="L221" s="2">
        <f t="shared" si="78"/>
        <v>3.5256946878597502</v>
      </c>
      <c r="M221" s="2">
        <f t="shared" si="79"/>
        <v>1.2894001896421801</v>
      </c>
      <c r="N221" s="2">
        <f t="shared" si="80"/>
        <v>-0.223732156607787</v>
      </c>
      <c r="O221" s="28">
        <f t="shared" si="81"/>
        <v>-6.8023871883894103</v>
      </c>
      <c r="P221" s="28">
        <f t="shared" si="82"/>
        <v>4.7482955262066397</v>
      </c>
      <c r="Q221" s="2">
        <f t="shared" si="85"/>
        <v>-2.0540916621827705</v>
      </c>
      <c r="R221" s="30">
        <f t="shared" si="86"/>
        <v>97.176959834134408</v>
      </c>
      <c r="S221" s="30">
        <f t="shared" si="87"/>
        <v>-0.56060159695474088</v>
      </c>
      <c r="T221" s="30">
        <f t="shared" si="88"/>
        <v>96.616358237179654</v>
      </c>
      <c r="V221" s="30">
        <f t="shared" si="89"/>
        <v>1326.6730205801755</v>
      </c>
      <c r="W221" s="30">
        <f t="shared" si="90"/>
        <v>4920.2734740282358</v>
      </c>
      <c r="Y221" s="70">
        <v>203</v>
      </c>
      <c r="Z221" s="71">
        <f t="shared" si="91"/>
        <v>-302.43746815005704</v>
      </c>
      <c r="AA221" s="70" t="str">
        <f t="shared" si="83"/>
        <v>11.7986967312825+3.68906508960561j</v>
      </c>
      <c r="AB221" s="70">
        <f t="shared" si="92"/>
        <v>11.798696731282501</v>
      </c>
      <c r="AC221" s="70">
        <f t="shared" si="93"/>
        <v>3.6890650896056099</v>
      </c>
      <c r="AD221" s="70"/>
    </row>
    <row r="222" spans="1:30">
      <c r="A222" s="21">
        <v>204</v>
      </c>
      <c r="B222" s="5">
        <f t="shared" si="84"/>
        <v>286.875</v>
      </c>
      <c r="C222" s="24">
        <f t="shared" si="71"/>
        <v>95.960905488158303</v>
      </c>
      <c r="D222" s="24">
        <f t="shared" si="72"/>
        <v>13.952226822233101</v>
      </c>
      <c r="E222" s="11">
        <f t="shared" si="73"/>
        <v>98.361825286700352</v>
      </c>
      <c r="F222" s="11">
        <f t="shared" si="74"/>
        <v>-324.25548259502926</v>
      </c>
      <c r="G222" s="6"/>
      <c r="H222" s="68">
        <f t="shared" si="75"/>
        <v>-2.4009197985420472</v>
      </c>
      <c r="I222" s="68">
        <f t="shared" si="76"/>
        <v>24.376947801580265</v>
      </c>
      <c r="K222" s="2">
        <f t="shared" si="77"/>
        <v>12.6498615597992</v>
      </c>
      <c r="L222" s="2">
        <f t="shared" si="78"/>
        <v>3.8372935522570999</v>
      </c>
      <c r="M222" s="2">
        <f t="shared" si="79"/>
        <v>1.3023652624338999</v>
      </c>
      <c r="N222" s="2">
        <f t="shared" si="80"/>
        <v>0.12827178238074</v>
      </c>
      <c r="O222" s="28">
        <f t="shared" si="81"/>
        <v>-7.4035782473860401</v>
      </c>
      <c r="P222" s="28">
        <f t="shared" si="82"/>
        <v>-2.7223280714392399</v>
      </c>
      <c r="Q222" s="2">
        <f t="shared" si="85"/>
        <v>-10.12590631882528</v>
      </c>
      <c r="R222" s="30">
        <f t="shared" si="86"/>
        <v>105.76540353408639</v>
      </c>
      <c r="S222" s="30">
        <f t="shared" si="87"/>
        <v>0.32140827289719276</v>
      </c>
      <c r="T222" s="30">
        <f t="shared" si="88"/>
        <v>106.08681180698358</v>
      </c>
      <c r="V222" s="30">
        <f t="shared" si="89"/>
        <v>1338.8683194376579</v>
      </c>
      <c r="W222" s="30">
        <f t="shared" si="90"/>
        <v>4864.1987464798895</v>
      </c>
      <c r="Y222" s="70">
        <v>204</v>
      </c>
      <c r="Z222" s="71">
        <f t="shared" si="91"/>
        <v>-299.87853479344898</v>
      </c>
      <c r="AA222" s="70" t="str">
        <f t="shared" si="83"/>
        <v>11.6988675705147+3.74362881966823j</v>
      </c>
      <c r="AB222" s="70">
        <f t="shared" si="92"/>
        <v>11.6988675705147</v>
      </c>
      <c r="AC222" s="70">
        <f t="shared" si="93"/>
        <v>3.7436288196682299</v>
      </c>
      <c r="AD222" s="70"/>
    </row>
    <row r="223" spans="1:30">
      <c r="A223" s="21">
        <v>205</v>
      </c>
      <c r="B223" s="5">
        <f t="shared" si="84"/>
        <v>288.28125</v>
      </c>
      <c r="C223" s="24">
        <f t="shared" si="71"/>
        <v>97.474236437378366</v>
      </c>
      <c r="D223" s="24">
        <f t="shared" si="72"/>
        <v>13.772856508098611</v>
      </c>
      <c r="E223" s="11">
        <f t="shared" si="73"/>
        <v>106.28982844208858</v>
      </c>
      <c r="F223" s="11">
        <f t="shared" si="74"/>
        <v>-321.74390287372671</v>
      </c>
      <c r="G223" s="6"/>
      <c r="H223" s="68">
        <f t="shared" si="75"/>
        <v>-8.8155920047102061</v>
      </c>
      <c r="I223" s="68">
        <f t="shared" si="76"/>
        <v>22.853562908362662</v>
      </c>
      <c r="K223" s="2">
        <f t="shared" si="77"/>
        <v>12.5518797600264</v>
      </c>
      <c r="L223" s="2">
        <f t="shared" si="78"/>
        <v>4.1465809745042401</v>
      </c>
      <c r="M223" s="2">
        <f t="shared" si="79"/>
        <v>1.22097674807221</v>
      </c>
      <c r="N223" s="2">
        <f t="shared" si="80"/>
        <v>0.470982704158735</v>
      </c>
      <c r="O223" s="28">
        <f t="shared" si="81"/>
        <v>-8.0003096676841192</v>
      </c>
      <c r="P223" s="28">
        <f t="shared" si="82"/>
        <v>-9.9957248031988506</v>
      </c>
      <c r="Q223" s="2">
        <f t="shared" si="85"/>
        <v>-17.996034470882968</v>
      </c>
      <c r="R223" s="30">
        <f t="shared" si="86"/>
        <v>114.2901381097727</v>
      </c>
      <c r="S223" s="30">
        <f t="shared" si="87"/>
        <v>1.1801327984886445</v>
      </c>
      <c r="T223" s="30">
        <f t="shared" si="88"/>
        <v>115.47027090826134</v>
      </c>
      <c r="V223" s="30">
        <f t="shared" si="89"/>
        <v>1342.4986716884894</v>
      </c>
      <c r="W223" s="30">
        <f t="shared" si="90"/>
        <v>4746.0914492711363</v>
      </c>
      <c r="Y223" s="70">
        <v>205</v>
      </c>
      <c r="Z223" s="71">
        <f t="shared" si="91"/>
        <v>-298.89033996536403</v>
      </c>
      <c r="AA223" s="70" t="str">
        <f t="shared" si="83"/>
        <v>11.6603160935455+3.80266691780181j</v>
      </c>
      <c r="AB223" s="70">
        <f t="shared" si="92"/>
        <v>11.6603160935455</v>
      </c>
      <c r="AC223" s="70">
        <f t="shared" si="93"/>
        <v>3.80266691780181</v>
      </c>
      <c r="AD223" s="70"/>
    </row>
    <row r="224" spans="1:30">
      <c r="A224" s="21">
        <v>206</v>
      </c>
      <c r="B224" s="5">
        <f t="shared" si="84"/>
        <v>289.6875</v>
      </c>
      <c r="C224" s="24">
        <f t="shared" si="71"/>
        <v>99.562213217882999</v>
      </c>
      <c r="D224" s="24">
        <f t="shared" si="72"/>
        <v>13.497468248166671</v>
      </c>
      <c r="E224" s="11">
        <f t="shared" si="73"/>
        <v>114.15380657925594</v>
      </c>
      <c r="F224" s="11">
        <f t="shared" si="74"/>
        <v>-319.03851665611239</v>
      </c>
      <c r="G224" s="6"/>
      <c r="H224" s="68">
        <f t="shared" si="75"/>
        <v>-14.59159336137294</v>
      </c>
      <c r="I224" s="68">
        <f t="shared" si="76"/>
        <v>19.674486096880326</v>
      </c>
      <c r="K224" s="2">
        <f t="shared" si="77"/>
        <v>12.446337177231101</v>
      </c>
      <c r="L224" s="2">
        <f t="shared" si="78"/>
        <v>4.4533706514229499</v>
      </c>
      <c r="M224" s="2">
        <f t="shared" si="79"/>
        <v>1.0511310709355699</v>
      </c>
      <c r="N224" s="2">
        <f t="shared" si="80"/>
        <v>0.77957193296287997</v>
      </c>
      <c r="O224" s="28">
        <f t="shared" si="81"/>
        <v>-8.5922220005891496</v>
      </c>
      <c r="P224" s="28">
        <f t="shared" si="82"/>
        <v>-16.5449525797628</v>
      </c>
      <c r="Q224" s="2">
        <f t="shared" si="85"/>
        <v>-25.13717458035195</v>
      </c>
      <c r="R224" s="30">
        <f t="shared" si="86"/>
        <v>122.74602857984509</v>
      </c>
      <c r="S224" s="30">
        <f t="shared" si="87"/>
        <v>1.9533592183898598</v>
      </c>
      <c r="T224" s="30">
        <f t="shared" si="88"/>
        <v>124.69938779823495</v>
      </c>
      <c r="V224" s="30">
        <f t="shared" si="89"/>
        <v>1343.8378116255758</v>
      </c>
      <c r="W224" s="30">
        <f t="shared" si="90"/>
        <v>4571.76799989971</v>
      </c>
      <c r="Y224" s="70">
        <v>206</v>
      </c>
      <c r="Z224" s="71">
        <f t="shared" si="91"/>
        <v>-299.36403055923205</v>
      </c>
      <c r="AA224" s="70" t="str">
        <f t="shared" si="83"/>
        <v>11.6787957207415+3.88412311093099j</v>
      </c>
      <c r="AB224" s="70">
        <f t="shared" si="92"/>
        <v>11.678795720741499</v>
      </c>
      <c r="AC224" s="70">
        <f t="shared" si="93"/>
        <v>3.8841231109309899</v>
      </c>
      <c r="AD224" s="70"/>
    </row>
    <row r="225" spans="1:30">
      <c r="A225" s="21">
        <v>207</v>
      </c>
      <c r="B225" s="5">
        <f t="shared" si="84"/>
        <v>291.09375</v>
      </c>
      <c r="C225" s="24">
        <f t="shared" si="71"/>
        <v>102.63855784951465</v>
      </c>
      <c r="D225" s="24">
        <f t="shared" si="72"/>
        <v>13.138430574609867</v>
      </c>
      <c r="E225" s="11">
        <f t="shared" si="73"/>
        <v>121.94902273182602</v>
      </c>
      <c r="F225" s="11">
        <f t="shared" si="74"/>
        <v>-316.14095356568288</v>
      </c>
      <c r="G225" s="6"/>
      <c r="H225" s="68">
        <f t="shared" si="75"/>
        <v>-19.310464882311372</v>
      </c>
      <c r="I225" s="68">
        <f t="shared" si="76"/>
        <v>15.070034705634205</v>
      </c>
      <c r="K225" s="2">
        <f t="shared" si="77"/>
        <v>12.333297386318799</v>
      </c>
      <c r="L225" s="2">
        <f t="shared" si="78"/>
        <v>4.7574777843835303</v>
      </c>
      <c r="M225" s="2">
        <f t="shared" si="79"/>
        <v>0.80513318829106795</v>
      </c>
      <c r="N225" s="2">
        <f t="shared" si="80"/>
        <v>1.0316828369522799</v>
      </c>
      <c r="O225" s="28">
        <f t="shared" si="81"/>
        <v>-9.1789587002449693</v>
      </c>
      <c r="P225" s="28">
        <f t="shared" si="82"/>
        <v>-21.895533808992901</v>
      </c>
      <c r="Q225" s="2">
        <f t="shared" si="85"/>
        <v>-31.074492509237871</v>
      </c>
      <c r="R225" s="30">
        <f t="shared" si="86"/>
        <v>131.12798143207098</v>
      </c>
      <c r="S225" s="30">
        <f t="shared" si="87"/>
        <v>2.5850689266815294</v>
      </c>
      <c r="T225" s="30">
        <f t="shared" si="88"/>
        <v>133.71305035875253</v>
      </c>
      <c r="V225" s="30">
        <f t="shared" si="89"/>
        <v>1348.5095665839269</v>
      </c>
      <c r="W225" s="30">
        <f t="shared" si="90"/>
        <v>4351.5925749506241</v>
      </c>
      <c r="Y225" s="70">
        <v>207</v>
      </c>
      <c r="Z225" s="71">
        <f t="shared" si="91"/>
        <v>-301.07091886004866</v>
      </c>
      <c r="AA225" s="70" t="str">
        <f t="shared" si="83"/>
        <v>11.7453848822588+4.00413753100783j</v>
      </c>
      <c r="AB225" s="70">
        <f t="shared" si="92"/>
        <v>11.745384882258801</v>
      </c>
      <c r="AC225" s="70">
        <f t="shared" si="93"/>
        <v>4.0041375310078298</v>
      </c>
      <c r="AD225" s="70"/>
    </row>
    <row r="226" spans="1:30">
      <c r="A226" s="21">
        <v>208</v>
      </c>
      <c r="B226" s="5">
        <f t="shared" si="84"/>
        <v>292.5</v>
      </c>
      <c r="C226" s="24">
        <f t="shared" si="71"/>
        <v>107.04044696853265</v>
      </c>
      <c r="D226" s="24">
        <f t="shared" si="72"/>
        <v>12.713633600602035</v>
      </c>
      <c r="E226" s="11">
        <f t="shared" si="73"/>
        <v>129.67078135306983</v>
      </c>
      <c r="F226" s="11">
        <f t="shared" si="74"/>
        <v>-313.05295898609717</v>
      </c>
      <c r="G226" s="6"/>
      <c r="H226" s="68">
        <f t="shared" si="75"/>
        <v>-22.630334384537175</v>
      </c>
      <c r="I226" s="68">
        <f t="shared" si="76"/>
        <v>9.373791423113417</v>
      </c>
      <c r="K226" s="2">
        <f t="shared" si="77"/>
        <v>12.2128284782326</v>
      </c>
      <c r="L226" s="2">
        <f t="shared" si="78"/>
        <v>5.0587191906203399</v>
      </c>
      <c r="M226" s="2">
        <f t="shared" si="79"/>
        <v>0.50080512236943597</v>
      </c>
      <c r="N226" s="2">
        <f t="shared" si="80"/>
        <v>1.2090505185302201</v>
      </c>
      <c r="O226" s="28">
        <f t="shared" si="81"/>
        <v>-9.7601663384031205</v>
      </c>
      <c r="P226" s="28">
        <f t="shared" si="82"/>
        <v>-25.6598302860817</v>
      </c>
      <c r="Q226" s="2">
        <f t="shared" si="85"/>
        <v>-35.419996624484824</v>
      </c>
      <c r="R226" s="30">
        <f t="shared" si="86"/>
        <v>139.43094769147294</v>
      </c>
      <c r="S226" s="30">
        <f t="shared" si="87"/>
        <v>3.0294959015445251</v>
      </c>
      <c r="T226" s="30">
        <f t="shared" si="88"/>
        <v>142.46044359301749</v>
      </c>
      <c r="V226" s="30">
        <f t="shared" si="89"/>
        <v>1360.8730232025969</v>
      </c>
      <c r="W226" s="30">
        <f t="shared" si="90"/>
        <v>4099.2155677354676</v>
      </c>
      <c r="Y226" s="70">
        <v>208</v>
      </c>
      <c r="Z226" s="71">
        <f t="shared" si="91"/>
        <v>-303.67916756298376</v>
      </c>
      <c r="AA226" s="70" t="str">
        <f t="shared" si="83"/>
        <v>11.8471379343324+4.17586411990473j</v>
      </c>
      <c r="AB226" s="70">
        <f t="shared" si="92"/>
        <v>11.8471379343324</v>
      </c>
      <c r="AC226" s="70">
        <f t="shared" si="93"/>
        <v>4.1758641199047304</v>
      </c>
      <c r="AD226" s="70"/>
    </row>
    <row r="227" spans="1:30">
      <c r="A227" s="21">
        <v>209</v>
      </c>
      <c r="B227" s="5">
        <f t="shared" si="84"/>
        <v>293.90625</v>
      </c>
      <c r="C227" s="24">
        <f t="shared" si="71"/>
        <v>113.00374674511146</v>
      </c>
      <c r="D227" s="24">
        <f t="shared" si="72"/>
        <v>12.245197811782068</v>
      </c>
      <c r="E227" s="11">
        <f t="shared" si="73"/>
        <v>137.31443114432909</v>
      </c>
      <c r="F227" s="11">
        <f t="shared" si="74"/>
        <v>-309.77639300982247</v>
      </c>
      <c r="G227" s="6"/>
      <c r="H227" s="68">
        <f t="shared" si="75"/>
        <v>-24.310684399217635</v>
      </c>
      <c r="I227" s="68">
        <f t="shared" si="76"/>
        <v>2.9984369330763712</v>
      </c>
      <c r="K227" s="2">
        <f t="shared" si="77"/>
        <v>12.0850030189383</v>
      </c>
      <c r="L227" s="2">
        <f t="shared" si="78"/>
        <v>5.3569134135743903</v>
      </c>
      <c r="M227" s="2">
        <f t="shared" si="79"/>
        <v>0.160194792843768</v>
      </c>
      <c r="N227" s="2">
        <f t="shared" si="80"/>
        <v>1.2988250672416899</v>
      </c>
      <c r="O227" s="28">
        <f t="shared" si="81"/>
        <v>-10.3354948173151</v>
      </c>
      <c r="P227" s="28">
        <f t="shared" si="82"/>
        <v>-27.565126755203799</v>
      </c>
      <c r="Q227" s="2">
        <f t="shared" si="85"/>
        <v>-37.900621572518901</v>
      </c>
      <c r="R227" s="30">
        <f t="shared" si="86"/>
        <v>147.64992596164419</v>
      </c>
      <c r="S227" s="30">
        <f t="shared" si="87"/>
        <v>3.2544423559861642</v>
      </c>
      <c r="T227" s="30">
        <f t="shared" si="88"/>
        <v>150.90436831763037</v>
      </c>
      <c r="V227" s="30">
        <f t="shared" si="89"/>
        <v>1383.7532323664138</v>
      </c>
      <c r="W227" s="30">
        <f t="shared" si="90"/>
        <v>3829.9896631972938</v>
      </c>
      <c r="Y227" s="70">
        <v>209</v>
      </c>
      <c r="Z227" s="71">
        <f t="shared" si="91"/>
        <v>-306.77795607674608</v>
      </c>
      <c r="AA227" s="70" t="str">
        <f t="shared" si="83"/>
        <v>11.9680279356008+4.40850449350639j</v>
      </c>
      <c r="AB227" s="70">
        <f t="shared" si="92"/>
        <v>11.9680279356008</v>
      </c>
      <c r="AC227" s="70">
        <f t="shared" si="93"/>
        <v>4.4085044935063902</v>
      </c>
      <c r="AD227" s="70"/>
    </row>
    <row r="228" spans="1:30">
      <c r="A228" s="21">
        <v>210</v>
      </c>
      <c r="B228" s="5">
        <f t="shared" si="84"/>
        <v>295.3125</v>
      </c>
      <c r="C228" s="24">
        <f t="shared" si="71"/>
        <v>120.64559070717688</v>
      </c>
      <c r="D228" s="24">
        <f t="shared" si="72"/>
        <v>11.757876697759039</v>
      </c>
      <c r="E228" s="11">
        <f t="shared" si="73"/>
        <v>144.87536785678483</v>
      </c>
      <c r="F228" s="11">
        <f t="shared" si="74"/>
        <v>-306.31322931768386</v>
      </c>
      <c r="G228" s="6"/>
      <c r="H228" s="68">
        <f t="shared" si="75"/>
        <v>-24.229777149607951</v>
      </c>
      <c r="I228" s="68">
        <f t="shared" si="76"/>
        <v>-3.5941479213210661</v>
      </c>
      <c r="K228" s="2">
        <f t="shared" si="77"/>
        <v>11.949898005712701</v>
      </c>
      <c r="L228" s="2">
        <f t="shared" si="78"/>
        <v>5.6518808321960403</v>
      </c>
      <c r="M228" s="2">
        <f t="shared" si="79"/>
        <v>-0.19202130795366101</v>
      </c>
      <c r="N228" s="2">
        <f t="shared" si="80"/>
        <v>1.29450250839518</v>
      </c>
      <c r="O228" s="28">
        <f t="shared" si="81"/>
        <v>-10.9045975806182</v>
      </c>
      <c r="P228" s="28">
        <f t="shared" si="82"/>
        <v>-27.4733885484845</v>
      </c>
      <c r="Q228" s="2">
        <f t="shared" si="85"/>
        <v>-38.377986129102702</v>
      </c>
      <c r="R228" s="30">
        <f t="shared" si="86"/>
        <v>155.77996543740304</v>
      </c>
      <c r="S228" s="30">
        <f t="shared" si="87"/>
        <v>3.2436113988765491</v>
      </c>
      <c r="T228" s="30">
        <f t="shared" si="88"/>
        <v>159.02357683627957</v>
      </c>
      <c r="V228" s="30">
        <f t="shared" si="89"/>
        <v>1418.5359796632895</v>
      </c>
      <c r="W228" s="30">
        <f t="shared" si="90"/>
        <v>3559.333633117315</v>
      </c>
      <c r="Y228" s="70">
        <v>210</v>
      </c>
      <c r="Z228" s="71">
        <f t="shared" si="91"/>
        <v>-309.90737723900492</v>
      </c>
      <c r="AA228" s="70" t="str">
        <f t="shared" si="83"/>
        <v>12.0901129783827+4.7066282674148j</v>
      </c>
      <c r="AB228" s="70">
        <f t="shared" si="92"/>
        <v>12.090112978382701</v>
      </c>
      <c r="AC228" s="70">
        <f t="shared" si="93"/>
        <v>4.7066282674147999</v>
      </c>
      <c r="AD228" s="70"/>
    </row>
    <row r="229" spans="1:30">
      <c r="A229" s="21">
        <v>211</v>
      </c>
      <c r="B229" s="5">
        <f t="shared" si="84"/>
        <v>296.71875</v>
      </c>
      <c r="C229" s="24">
        <f t="shared" si="71"/>
        <v>129.95556287140116</v>
      </c>
      <c r="D229" s="24">
        <f t="shared" si="72"/>
        <v>11.277268946463174</v>
      </c>
      <c r="E229" s="11">
        <f t="shared" si="73"/>
        <v>152.34903706488234</v>
      </c>
      <c r="F229" s="11">
        <f t="shared" si="74"/>
        <v>-302.66555398999373</v>
      </c>
      <c r="G229" s="6"/>
      <c r="H229" s="68">
        <f t="shared" si="75"/>
        <v>-22.393474193481183</v>
      </c>
      <c r="I229" s="68">
        <f t="shared" si="76"/>
        <v>-9.9263444200718958</v>
      </c>
      <c r="K229" s="2">
        <f t="shared" si="77"/>
        <v>11.807594820763899</v>
      </c>
      <c r="L229" s="2">
        <f t="shared" si="78"/>
        <v>5.9434437691417603</v>
      </c>
      <c r="M229" s="2">
        <f t="shared" si="79"/>
        <v>-0.53032587430072597</v>
      </c>
      <c r="N229" s="2">
        <f t="shared" si="80"/>
        <v>1.1963960021651801</v>
      </c>
      <c r="O229" s="28">
        <f t="shared" si="81"/>
        <v>-11.4671318220879</v>
      </c>
      <c r="P229" s="28">
        <f t="shared" si="82"/>
        <v>-25.391261903451898</v>
      </c>
      <c r="Q229" s="2">
        <f t="shared" si="85"/>
        <v>-36.858393725539798</v>
      </c>
      <c r="R229" s="30">
        <f t="shared" si="86"/>
        <v>163.81616888697025</v>
      </c>
      <c r="S229" s="30">
        <f t="shared" si="87"/>
        <v>2.9977877099707158</v>
      </c>
      <c r="T229" s="30">
        <f t="shared" si="88"/>
        <v>166.81395659694095</v>
      </c>
      <c r="V229" s="30">
        <f t="shared" si="89"/>
        <v>1465.543833589795</v>
      </c>
      <c r="W229" s="30">
        <f t="shared" si="90"/>
        <v>3301.2987974950538</v>
      </c>
      <c r="Y229" s="70">
        <v>211</v>
      </c>
      <c r="Z229" s="71">
        <f t="shared" si="91"/>
        <v>-312.5918984100656</v>
      </c>
      <c r="AA229" s="70" t="str">
        <f t="shared" si="83"/>
        <v>12.1948415735524+5.06982909307394j</v>
      </c>
      <c r="AB229" s="70">
        <f t="shared" si="92"/>
        <v>12.194841573552401</v>
      </c>
      <c r="AC229" s="70">
        <f t="shared" si="93"/>
        <v>5.06982909307394</v>
      </c>
      <c r="AD229" s="70"/>
    </row>
    <row r="230" spans="1:30">
      <c r="A230" s="21">
        <v>212</v>
      </c>
      <c r="B230" s="5">
        <f t="shared" si="84"/>
        <v>298.125</v>
      </c>
      <c r="C230" s="24">
        <f t="shared" si="71"/>
        <v>140.79612514398733</v>
      </c>
      <c r="D230" s="24">
        <f t="shared" si="72"/>
        <v>10.827969720717002</v>
      </c>
      <c r="E230" s="11">
        <f t="shared" si="73"/>
        <v>159.73093690974937</v>
      </c>
      <c r="F230" s="11">
        <f t="shared" si="74"/>
        <v>-298.83556424997403</v>
      </c>
      <c r="G230" s="6"/>
      <c r="H230" s="68">
        <f t="shared" si="75"/>
        <v>-18.93481176576206</v>
      </c>
      <c r="I230" s="68">
        <f t="shared" si="76"/>
        <v>-15.539398424493749</v>
      </c>
      <c r="K230" s="2">
        <f t="shared" si="77"/>
        <v>11.6581791822095</v>
      </c>
      <c r="L230" s="2">
        <f t="shared" si="78"/>
        <v>6.2314265978006604</v>
      </c>
      <c r="M230" s="2">
        <f t="shared" si="79"/>
        <v>-0.83020946149249697</v>
      </c>
      <c r="N230" s="2">
        <f t="shared" si="80"/>
        <v>1.01161315580512</v>
      </c>
      <c r="O230" s="28">
        <f t="shared" si="81"/>
        <v>-12.0227586921316</v>
      </c>
      <c r="P230" s="28">
        <f t="shared" si="82"/>
        <v>-21.4695924572965</v>
      </c>
      <c r="Q230" s="2">
        <f t="shared" si="85"/>
        <v>-33.492351149428103</v>
      </c>
      <c r="R230" s="30">
        <f t="shared" si="86"/>
        <v>171.75369560188096</v>
      </c>
      <c r="S230" s="30">
        <f t="shared" si="87"/>
        <v>2.53478069153444</v>
      </c>
      <c r="T230" s="30">
        <f t="shared" si="88"/>
        <v>174.28847629341544</v>
      </c>
      <c r="V230" s="30">
        <f t="shared" si="89"/>
        <v>1524.5361798533766</v>
      </c>
      <c r="W230" s="30">
        <f t="shared" si="90"/>
        <v>3067.5223055535225</v>
      </c>
      <c r="Y230" s="70">
        <v>212</v>
      </c>
      <c r="Z230" s="71">
        <f t="shared" si="91"/>
        <v>-314.37496267446778</v>
      </c>
      <c r="AA230" s="70" t="str">
        <f t="shared" si="83"/>
        <v>12.2644025133287+5.49274133153827j</v>
      </c>
      <c r="AB230" s="70">
        <f t="shared" si="92"/>
        <v>12.264402513328699</v>
      </c>
      <c r="AC230" s="70">
        <f t="shared" si="93"/>
        <v>5.4927413315382703</v>
      </c>
      <c r="AD230" s="70"/>
    </row>
    <row r="231" spans="1:30">
      <c r="A231" s="21">
        <v>213</v>
      </c>
      <c r="B231" s="5">
        <f t="shared" si="84"/>
        <v>299.53125</v>
      </c>
      <c r="C231" s="24">
        <f t="shared" si="71"/>
        <v>152.91225822406113</v>
      </c>
      <c r="D231" s="24">
        <f t="shared" si="72"/>
        <v>10.431794949577132</v>
      </c>
      <c r="E231" s="11">
        <f t="shared" si="73"/>
        <v>167.01662081094639</v>
      </c>
      <c r="F231" s="11">
        <f t="shared" si="74"/>
        <v>-294.82556714023161</v>
      </c>
      <c r="G231" s="6"/>
      <c r="H231" s="68">
        <f t="shared" si="75"/>
        <v>-14.10436258688526</v>
      </c>
      <c r="I231" s="68">
        <f t="shared" si="76"/>
        <v>-20.026656136701192</v>
      </c>
      <c r="K231" s="2">
        <f t="shared" si="77"/>
        <v>11.501741092443201</v>
      </c>
      <c r="L231" s="2">
        <f t="shared" si="78"/>
        <v>6.5156558480850899</v>
      </c>
      <c r="M231" s="2">
        <f t="shared" si="79"/>
        <v>-1.0699461428660699</v>
      </c>
      <c r="N231" s="2">
        <f t="shared" si="80"/>
        <v>0.75354109265233604</v>
      </c>
      <c r="O231" s="28">
        <f t="shared" si="81"/>
        <v>-12.571143501899201</v>
      </c>
      <c r="P231" s="28">
        <f t="shared" si="82"/>
        <v>-15.992496801997101</v>
      </c>
      <c r="Q231" s="2">
        <f t="shared" si="85"/>
        <v>-28.5636403038963</v>
      </c>
      <c r="R231" s="30">
        <f t="shared" si="86"/>
        <v>179.58776431284559</v>
      </c>
      <c r="S231" s="30">
        <f t="shared" si="87"/>
        <v>1.8881342151118403</v>
      </c>
      <c r="T231" s="30">
        <f t="shared" si="88"/>
        <v>181.47589852795744</v>
      </c>
      <c r="V231" s="30">
        <f t="shared" si="89"/>
        <v>1595.1493230701951</v>
      </c>
      <c r="W231" s="30">
        <f t="shared" si="90"/>
        <v>2866.6458919559259</v>
      </c>
      <c r="Y231" s="70">
        <v>213</v>
      </c>
      <c r="Z231" s="71">
        <f t="shared" si="91"/>
        <v>-314.85222327693282</v>
      </c>
      <c r="AA231" s="70" t="str">
        <f t="shared" si="83"/>
        <v>12.2830214137735+5.96541616459409j</v>
      </c>
      <c r="AB231" s="70">
        <f t="shared" si="92"/>
        <v>12.283021413773501</v>
      </c>
      <c r="AC231" s="70">
        <f t="shared" si="93"/>
        <v>5.9654161645940897</v>
      </c>
      <c r="AD231" s="70"/>
    </row>
    <row r="232" spans="1:30">
      <c r="A232" s="21">
        <v>214</v>
      </c>
      <c r="B232" s="5">
        <f t="shared" si="84"/>
        <v>300.9375</v>
      </c>
      <c r="C232" s="24">
        <f t="shared" si="71"/>
        <v>165.9496177416008</v>
      </c>
      <c r="D232" s="24">
        <f t="shared" si="72"/>
        <v>10.10620727704409</v>
      </c>
      <c r="E232" s="11">
        <f t="shared" si="73"/>
        <v>174.20170014492064</v>
      </c>
      <c r="F232" s="11">
        <f t="shared" si="74"/>
        <v>-290.63797813308202</v>
      </c>
      <c r="G232" s="6"/>
      <c r="H232" s="68">
        <f t="shared" si="75"/>
        <v>-8.2520824033198288</v>
      </c>
      <c r="I232" s="68">
        <f t="shared" si="76"/>
        <v>-23.063025300441819</v>
      </c>
      <c r="K232" s="2">
        <f t="shared" si="77"/>
        <v>11.3383747839205</v>
      </c>
      <c r="L232" s="2">
        <f t="shared" si="78"/>
        <v>6.7959603109227196</v>
      </c>
      <c r="M232" s="2">
        <f t="shared" si="79"/>
        <v>-1.23216750687641</v>
      </c>
      <c r="N232" s="2">
        <f t="shared" si="80"/>
        <v>0.44087658357824</v>
      </c>
      <c r="O232" s="28">
        <f t="shared" si="81"/>
        <v>-13.1119559248865</v>
      </c>
      <c r="P232" s="28">
        <f t="shared" si="82"/>
        <v>-9.3567788428539291</v>
      </c>
      <c r="Q232" s="2">
        <f t="shared" si="85"/>
        <v>-22.468734767740429</v>
      </c>
      <c r="R232" s="30">
        <f t="shared" si="86"/>
        <v>187.31365606980714</v>
      </c>
      <c r="S232" s="30">
        <f t="shared" si="87"/>
        <v>1.1046964395341003</v>
      </c>
      <c r="T232" s="30">
        <f t="shared" si="88"/>
        <v>188.41835250934122</v>
      </c>
      <c r="V232" s="30">
        <f t="shared" si="89"/>
        <v>1677.1212344428511</v>
      </c>
      <c r="W232" s="30">
        <f t="shared" si="90"/>
        <v>2704.1679354719568</v>
      </c>
      <c r="Y232" s="70">
        <v>214</v>
      </c>
      <c r="Z232" s="71">
        <f t="shared" si="91"/>
        <v>-313.70100343352385</v>
      </c>
      <c r="AA232" s="70" t="str">
        <f t="shared" si="83"/>
        <v>12.2381100015517+6.47402990238611j</v>
      </c>
      <c r="AB232" s="70">
        <f t="shared" si="92"/>
        <v>12.2381100015517</v>
      </c>
      <c r="AC232" s="70">
        <f t="shared" si="93"/>
        <v>6.4740299023861096</v>
      </c>
      <c r="AD232" s="70"/>
    </row>
    <row r="233" spans="1:30">
      <c r="A233" s="21">
        <v>215</v>
      </c>
      <c r="B233" s="5">
        <f t="shared" si="84"/>
        <v>302.34375</v>
      </c>
      <c r="C233" s="24">
        <f t="shared" si="71"/>
        <v>179.47989044885165</v>
      </c>
      <c r="D233" s="24">
        <f t="shared" si="72"/>
        <v>9.8630577009066087</v>
      </c>
      <c r="E233" s="11">
        <f t="shared" si="73"/>
        <v>181.28184688854864</v>
      </c>
      <c r="F233" s="11">
        <f t="shared" si="74"/>
        <v>-286.27531967555899</v>
      </c>
      <c r="G233" s="6"/>
      <c r="H233" s="68">
        <f t="shared" si="75"/>
        <v>-1.8019564396970049</v>
      </c>
      <c r="I233" s="68">
        <f t="shared" si="76"/>
        <v>-24.428527442100041</v>
      </c>
      <c r="K233" s="2">
        <f t="shared" si="77"/>
        <v>11.168178662397199</v>
      </c>
      <c r="L233" s="2">
        <f t="shared" si="78"/>
        <v>7.0721711413863497</v>
      </c>
      <c r="M233" s="2">
        <f t="shared" si="79"/>
        <v>-1.3051209614905901</v>
      </c>
      <c r="N233" s="2">
        <f t="shared" si="80"/>
        <v>9.6271505792382403E-2</v>
      </c>
      <c r="O233" s="28">
        <f t="shared" si="81"/>
        <v>-13.644870195912301</v>
      </c>
      <c r="P233" s="28">
        <f t="shared" si="82"/>
        <v>-2.0431822013699601</v>
      </c>
      <c r="Q233" s="2">
        <f t="shared" si="85"/>
        <v>-15.688052397282261</v>
      </c>
      <c r="R233" s="30">
        <f t="shared" si="86"/>
        <v>194.92671708446093</v>
      </c>
      <c r="S233" s="30">
        <f t="shared" si="87"/>
        <v>0.24122576167295517</v>
      </c>
      <c r="T233" s="30">
        <f t="shared" si="88"/>
        <v>195.16794284613391</v>
      </c>
      <c r="V233" s="30">
        <f t="shared" si="89"/>
        <v>1770.2205156494208</v>
      </c>
      <c r="W233" s="30">
        <f t="shared" si="90"/>
        <v>2582.6100205959096</v>
      </c>
      <c r="Y233" s="70">
        <v>215</v>
      </c>
      <c r="Z233" s="71">
        <f t="shared" si="91"/>
        <v>-310.70384711765905</v>
      </c>
      <c r="AA233" s="70" t="str">
        <f t="shared" si="83"/>
        <v>12.1211848776791+7.00187317967872j</v>
      </c>
      <c r="AB233" s="70">
        <f t="shared" si="92"/>
        <v>12.1211848776791</v>
      </c>
      <c r="AC233" s="70">
        <f t="shared" si="93"/>
        <v>7.0018731796787197</v>
      </c>
      <c r="AD233" s="70"/>
    </row>
    <row r="234" spans="1:30">
      <c r="A234" s="21">
        <v>216</v>
      </c>
      <c r="B234" s="5">
        <f t="shared" si="84"/>
        <v>303.75</v>
      </c>
      <c r="C234" s="24">
        <f t="shared" si="71"/>
        <v>193.03151365312368</v>
      </c>
      <c r="D234" s="24">
        <f t="shared" si="72"/>
        <v>9.7077340632239917</v>
      </c>
      <c r="E234" s="11">
        <f t="shared" si="73"/>
        <v>188.25279622617589</v>
      </c>
      <c r="F234" s="11">
        <f t="shared" si="74"/>
        <v>-281.74021966998708</v>
      </c>
      <c r="G234" s="6"/>
      <c r="H234" s="68">
        <f t="shared" si="75"/>
        <v>4.7787174269477894</v>
      </c>
      <c r="I234" s="68">
        <f t="shared" si="76"/>
        <v>-24.024234842204354</v>
      </c>
      <c r="K234" s="2">
        <f t="shared" si="77"/>
        <v>10.991255247652701</v>
      </c>
      <c r="L234" s="2">
        <f t="shared" si="78"/>
        <v>7.3441219603999102</v>
      </c>
      <c r="M234" s="2">
        <f t="shared" si="79"/>
        <v>-1.28352118442871</v>
      </c>
      <c r="N234" s="2">
        <f t="shared" si="80"/>
        <v>-0.25530823737665997</v>
      </c>
      <c r="O234" s="28">
        <f t="shared" si="81"/>
        <v>-14.1695653073466</v>
      </c>
      <c r="P234" s="28">
        <f t="shared" si="82"/>
        <v>5.41843863537453</v>
      </c>
      <c r="Q234" s="2">
        <f t="shared" si="85"/>
        <v>-8.7511266719720702</v>
      </c>
      <c r="R234" s="30">
        <f t="shared" si="86"/>
        <v>202.42236153352249</v>
      </c>
      <c r="S234" s="30">
        <f t="shared" si="87"/>
        <v>-0.63972120842674052</v>
      </c>
      <c r="T234" s="30">
        <f t="shared" si="88"/>
        <v>201.78264032509574</v>
      </c>
      <c r="V234" s="30">
        <f t="shared" si="89"/>
        <v>1873.8986003661157</v>
      </c>
      <c r="W234" s="30">
        <f t="shared" si="90"/>
        <v>2501.8382445499833</v>
      </c>
      <c r="Y234" s="70">
        <v>216</v>
      </c>
      <c r="Z234" s="71">
        <f t="shared" si="91"/>
        <v>-305.76445451219143</v>
      </c>
      <c r="AA234" s="70" t="str">
        <f t="shared" si="83"/>
        <v>11.9284891917076+7.53054938300047j</v>
      </c>
      <c r="AB234" s="70">
        <f t="shared" si="92"/>
        <v>11.9284891917076</v>
      </c>
      <c r="AC234" s="70">
        <f t="shared" si="93"/>
        <v>7.5305493830004702</v>
      </c>
      <c r="AD234" s="70"/>
    </row>
    <row r="235" spans="1:30">
      <c r="A235" s="21">
        <v>217</v>
      </c>
      <c r="B235" s="5">
        <f t="shared" si="84"/>
        <v>305.15625</v>
      </c>
      <c r="C235" s="24">
        <f t="shared" si="71"/>
        <v>206.12353252086268</v>
      </c>
      <c r="D235" s="24">
        <f t="shared" si="72"/>
        <v>9.638778078239481</v>
      </c>
      <c r="E235" s="11">
        <f t="shared" si="73"/>
        <v>195.11034911858215</v>
      </c>
      <c r="F235" s="11">
        <f t="shared" si="74"/>
        <v>-277.03540989103124</v>
      </c>
      <c r="G235" s="6"/>
      <c r="H235" s="68">
        <f t="shared" si="75"/>
        <v>11.013183402280545</v>
      </c>
      <c r="I235" s="68">
        <f t="shared" si="76"/>
        <v>-21.879437637830925</v>
      </c>
      <c r="K235" s="2">
        <f t="shared" si="77"/>
        <v>10.8077111117365</v>
      </c>
      <c r="L235" s="2">
        <f t="shared" si="78"/>
        <v>7.6116489549589499</v>
      </c>
      <c r="M235" s="2">
        <f t="shared" si="79"/>
        <v>-1.16893303349702</v>
      </c>
      <c r="N235" s="2">
        <f t="shared" si="80"/>
        <v>-0.58839144296046397</v>
      </c>
      <c r="O235" s="28">
        <f t="shared" si="81"/>
        <v>-14.6857252024739</v>
      </c>
      <c r="P235" s="28">
        <f t="shared" si="82"/>
        <v>12.4875051428803</v>
      </c>
      <c r="Q235" s="2">
        <f t="shared" si="85"/>
        <v>-2.1982200595936003</v>
      </c>
      <c r="R235" s="30">
        <f t="shared" si="86"/>
        <v>209.79607432105604</v>
      </c>
      <c r="S235" s="30">
        <f t="shared" si="87"/>
        <v>-1.4743217405997555</v>
      </c>
      <c r="T235" s="30">
        <f t="shared" si="88"/>
        <v>208.32175258045629</v>
      </c>
      <c r="V235" s="30">
        <f t="shared" si="89"/>
        <v>1986.778986671374</v>
      </c>
      <c r="W235" s="30">
        <f t="shared" si="90"/>
        <v>2459.3917918860293</v>
      </c>
      <c r="Y235" s="70">
        <v>217</v>
      </c>
      <c r="Z235" s="71">
        <f t="shared" si="91"/>
        <v>-298.91484752886214</v>
      </c>
      <c r="AA235" s="70" t="str">
        <f t="shared" si="83"/>
        <v>11.661272183117+8.04129549248728j</v>
      </c>
      <c r="AB235" s="70">
        <f t="shared" si="92"/>
        <v>11.661272183116999</v>
      </c>
      <c r="AC235" s="70">
        <f t="shared" si="93"/>
        <v>8.0412954924872793</v>
      </c>
      <c r="AD235" s="70"/>
    </row>
    <row r="236" spans="1:30">
      <c r="A236" s="21">
        <v>218</v>
      </c>
      <c r="B236" s="5">
        <f t="shared" si="84"/>
        <v>306.5625</v>
      </c>
      <c r="C236" s="24">
        <f t="shared" si="71"/>
        <v>218.30014254804448</v>
      </c>
      <c r="D236" s="24">
        <f t="shared" si="72"/>
        <v>9.6479986387975369</v>
      </c>
      <c r="E236" s="11">
        <f t="shared" si="73"/>
        <v>201.8503748323248</v>
      </c>
      <c r="F236" s="11">
        <f t="shared" si="74"/>
        <v>-272.16372434017853</v>
      </c>
      <c r="G236" s="6"/>
      <c r="H236" s="68">
        <f t="shared" si="75"/>
        <v>16.44976771571967</v>
      </c>
      <c r="I236" s="68">
        <f t="shared" si="76"/>
        <v>-18.149521814606217</v>
      </c>
      <c r="K236" s="2">
        <f t="shared" si="77"/>
        <v>10.617656814772999</v>
      </c>
      <c r="L236" s="2">
        <f t="shared" si="78"/>
        <v>7.8745909768053997</v>
      </c>
      <c r="M236" s="2">
        <f t="shared" si="79"/>
        <v>-0.969658175975463</v>
      </c>
      <c r="N236" s="2">
        <f t="shared" si="80"/>
        <v>-0.87884694271163699</v>
      </c>
      <c r="O236" s="28">
        <f t="shared" si="81"/>
        <v>-15.1930389658739</v>
      </c>
      <c r="P236" s="28">
        <f t="shared" si="82"/>
        <v>18.651878521036899</v>
      </c>
      <c r="Q236" s="2">
        <f t="shared" si="85"/>
        <v>3.4588395551629993</v>
      </c>
      <c r="R236" s="30">
        <f t="shared" si="86"/>
        <v>217.04341379819871</v>
      </c>
      <c r="S236" s="30">
        <f t="shared" si="87"/>
        <v>-2.2021108053172291</v>
      </c>
      <c r="T236" s="30">
        <f t="shared" si="88"/>
        <v>214.84130299288148</v>
      </c>
      <c r="V236" s="30">
        <f t="shared" si="89"/>
        <v>2106.1594781528415</v>
      </c>
      <c r="W236" s="30">
        <f t="shared" si="90"/>
        <v>2450.7286802019621</v>
      </c>
      <c r="Y236" s="70">
        <v>218</v>
      </c>
      <c r="Z236" s="71">
        <f t="shared" si="91"/>
        <v>-290.31324615478474</v>
      </c>
      <c r="AA236" s="70" t="str">
        <f t="shared" si="83"/>
        <v>11.3257063333006+8.51632965344819j</v>
      </c>
      <c r="AB236" s="70">
        <f t="shared" si="92"/>
        <v>11.3257063333006</v>
      </c>
      <c r="AC236" s="70">
        <f t="shared" si="93"/>
        <v>8.5163296534481905</v>
      </c>
      <c r="AD236" s="70"/>
    </row>
    <row r="237" spans="1:30">
      <c r="A237" s="21">
        <v>219</v>
      </c>
      <c r="B237" s="5">
        <f t="shared" si="84"/>
        <v>307.96875</v>
      </c>
      <c r="C237" s="24">
        <f t="shared" si="71"/>
        <v>229.1634148502699</v>
      </c>
      <c r="D237" s="24">
        <f t="shared" si="72"/>
        <v>9.7210731878449916</v>
      </c>
      <c r="E237" s="11">
        <f t="shared" si="73"/>
        <v>208.46881342794032</v>
      </c>
      <c r="F237" s="11">
        <f t="shared" si="74"/>
        <v>-267.12809753864025</v>
      </c>
      <c r="G237" s="6"/>
      <c r="H237" s="68">
        <f t="shared" si="75"/>
        <v>20.69460142232959</v>
      </c>
      <c r="I237" s="68">
        <f t="shared" si="76"/>
        <v>-13.10471182326854</v>
      </c>
      <c r="K237" s="2">
        <f t="shared" si="77"/>
        <v>10.421206838364</v>
      </c>
      <c r="L237" s="2">
        <f t="shared" si="78"/>
        <v>8.1327896394973305</v>
      </c>
      <c r="M237" s="2">
        <f t="shared" si="79"/>
        <v>-0.700133650519008</v>
      </c>
      <c r="N237" s="2">
        <f t="shared" si="80"/>
        <v>-1.10563185480547</v>
      </c>
      <c r="O237" s="28">
        <f t="shared" si="81"/>
        <v>-15.6912010107052</v>
      </c>
      <c r="P237" s="28">
        <f t="shared" si="82"/>
        <v>23.4649630585183</v>
      </c>
      <c r="Q237" s="2">
        <f t="shared" si="85"/>
        <v>7.7737620478131007</v>
      </c>
      <c r="R237" s="30">
        <f t="shared" si="86"/>
        <v>224.16001443864553</v>
      </c>
      <c r="S237" s="30">
        <f t="shared" si="87"/>
        <v>-2.77036163618871</v>
      </c>
      <c r="T237" s="30">
        <f t="shared" si="88"/>
        <v>221.38965280245679</v>
      </c>
      <c r="V237" s="30">
        <f t="shared" si="89"/>
        <v>2227.7143277359573</v>
      </c>
      <c r="W237" s="30">
        <f t="shared" si="90"/>
        <v>2469.3799239633045</v>
      </c>
      <c r="Y237" s="70">
        <v>219</v>
      </c>
      <c r="Z237" s="71">
        <f t="shared" si="91"/>
        <v>-280.23280936190878</v>
      </c>
      <c r="AA237" s="70" t="str">
        <f t="shared" si="83"/>
        <v>10.9324481256932+8.94012785605618j</v>
      </c>
      <c r="AB237" s="70">
        <f t="shared" si="92"/>
        <v>10.932448125693201</v>
      </c>
      <c r="AC237" s="70">
        <f t="shared" si="93"/>
        <v>8.9401278560561792</v>
      </c>
      <c r="AD237" s="70"/>
    </row>
    <row r="238" spans="1:30">
      <c r="A238" s="21">
        <v>220</v>
      </c>
      <c r="B238" s="5">
        <f t="shared" si="84"/>
        <v>309.375</v>
      </c>
      <c r="C238" s="24">
        <f t="shared" si="71"/>
        <v>238.40183357381349</v>
      </c>
      <c r="D238" s="24">
        <f t="shared" si="72"/>
        <v>9.8385935821486417</v>
      </c>
      <c r="E238" s="11">
        <f t="shared" si="73"/>
        <v>214.96167820549812</v>
      </c>
      <c r="F238" s="11">
        <f t="shared" si="74"/>
        <v>-261.93156275970745</v>
      </c>
      <c r="G238" s="6"/>
      <c r="H238" s="68">
        <f t="shared" si="75"/>
        <v>23.440155368315381</v>
      </c>
      <c r="I238" s="68">
        <f t="shared" si="76"/>
        <v>-7.1104933942192599</v>
      </c>
      <c r="K238" s="2">
        <f t="shared" si="77"/>
        <v>10.2184795166296</v>
      </c>
      <c r="L238" s="2">
        <f t="shared" si="78"/>
        <v>8.3860894138150499</v>
      </c>
      <c r="M238" s="2">
        <f t="shared" si="79"/>
        <v>-0.37988593448095898</v>
      </c>
      <c r="N238" s="2">
        <f t="shared" si="80"/>
        <v>-1.2523160957734201</v>
      </c>
      <c r="O238" s="28">
        <f t="shared" si="81"/>
        <v>-16.179911262779399</v>
      </c>
      <c r="P238" s="28">
        <f t="shared" si="82"/>
        <v>26.578061040111301</v>
      </c>
      <c r="Q238" s="2">
        <f t="shared" si="85"/>
        <v>10.398149777331902</v>
      </c>
      <c r="R238" s="30">
        <f t="shared" si="86"/>
        <v>231.14158946827752</v>
      </c>
      <c r="S238" s="30">
        <f t="shared" si="87"/>
        <v>-3.1379056717959202</v>
      </c>
      <c r="T238" s="30">
        <f t="shared" si="88"/>
        <v>228.0036837964816</v>
      </c>
      <c r="V238" s="30">
        <f t="shared" si="89"/>
        <v>2345.5387497717898</v>
      </c>
      <c r="W238" s="30">
        <f t="shared" si="90"/>
        <v>2507.0809376555458</v>
      </c>
      <c r="Y238" s="70">
        <v>220</v>
      </c>
      <c r="Z238" s="71">
        <f t="shared" si="91"/>
        <v>-269.04205615392669</v>
      </c>
      <c r="AA238" s="70" t="str">
        <f t="shared" si="83"/>
        <v>10.4958742312507+9.30053723741499j</v>
      </c>
      <c r="AB238" s="70">
        <f t="shared" si="92"/>
        <v>10.495874231250699</v>
      </c>
      <c r="AC238" s="70">
        <f t="shared" si="93"/>
        <v>9.3005372374149893</v>
      </c>
      <c r="AD238" s="70"/>
    </row>
    <row r="239" spans="1:30">
      <c r="A239" s="21">
        <v>221</v>
      </c>
      <c r="B239" s="5">
        <f t="shared" si="84"/>
        <v>310.78125</v>
      </c>
      <c r="C239" s="24">
        <f t="shared" si="71"/>
        <v>245.81257812872769</v>
      </c>
      <c r="D239" s="24">
        <f t="shared" si="72"/>
        <v>9.9774806726768546</v>
      </c>
      <c r="E239" s="11">
        <f t="shared" si="73"/>
        <v>221.32505810603956</v>
      </c>
      <c r="F239" s="11">
        <f t="shared" si="74"/>
        <v>-256.57725020162042</v>
      </c>
      <c r="G239" s="6"/>
      <c r="H239" s="68">
        <f t="shared" si="75"/>
        <v>24.48752002268813</v>
      </c>
      <c r="I239" s="68">
        <f t="shared" si="76"/>
        <v>-0.60113487542149147</v>
      </c>
      <c r="K239" s="2">
        <f t="shared" si="77"/>
        <v>10.009596964928001</v>
      </c>
      <c r="L239" s="2">
        <f t="shared" si="78"/>
        <v>8.6343377214459807</v>
      </c>
      <c r="M239" s="2">
        <f t="shared" si="79"/>
        <v>-3.21162922511459E-2</v>
      </c>
      <c r="N239" s="2">
        <f t="shared" si="80"/>
        <v>-1.30827270502816</v>
      </c>
      <c r="O239" s="28">
        <f t="shared" si="81"/>
        <v>-16.658875341314801</v>
      </c>
      <c r="P239" s="28">
        <f t="shared" si="82"/>
        <v>27.765635152900799</v>
      </c>
      <c r="Q239" s="2">
        <f t="shared" si="85"/>
        <v>11.106759811585999</v>
      </c>
      <c r="R239" s="30">
        <f t="shared" si="86"/>
        <v>237.98393344735436</v>
      </c>
      <c r="S239" s="30">
        <f t="shared" si="87"/>
        <v>-3.2781151302126688</v>
      </c>
      <c r="T239" s="30">
        <f t="shared" si="88"/>
        <v>234.70581831714171</v>
      </c>
      <c r="V239" s="30">
        <f t="shared" si="89"/>
        <v>2452.5902473802498</v>
      </c>
      <c r="W239" s="30">
        <f t="shared" si="90"/>
        <v>2553.9967433340489</v>
      </c>
      <c r="Y239" s="70">
        <v>221</v>
      </c>
      <c r="Z239" s="71">
        <f t="shared" si="91"/>
        <v>-257.17838507704192</v>
      </c>
      <c r="AA239" s="70" t="str">
        <f t="shared" si="83"/>
        <v>10.0330484510586+9.58964535649586j</v>
      </c>
      <c r="AB239" s="70">
        <f t="shared" si="92"/>
        <v>10.033048451058599</v>
      </c>
      <c r="AC239" s="70">
        <f t="shared" si="93"/>
        <v>9.5896453564958595</v>
      </c>
      <c r="AD239" s="70"/>
    </row>
    <row r="240" spans="1:30">
      <c r="A240" s="21">
        <v>222</v>
      </c>
      <c r="B240" s="5">
        <f t="shared" si="84"/>
        <v>312.1875</v>
      </c>
      <c r="C240" s="24">
        <f t="shared" si="71"/>
        <v>251.31593611624638</v>
      </c>
      <c r="D240" s="24">
        <f t="shared" si="72"/>
        <v>10.112665113191071</v>
      </c>
      <c r="E240" s="11">
        <f t="shared" si="73"/>
        <v>227.55512006745488</v>
      </c>
      <c r="F240" s="11">
        <f t="shared" si="74"/>
        <v>-251.06838510205318</v>
      </c>
      <c r="G240" s="6"/>
      <c r="H240" s="68">
        <f t="shared" si="75"/>
        <v>23.760816048791508</v>
      </c>
      <c r="I240" s="68">
        <f t="shared" si="76"/>
        <v>5.9517745837264426</v>
      </c>
      <c r="K240" s="2">
        <f t="shared" si="77"/>
        <v>9.7946850062976303</v>
      </c>
      <c r="L240" s="2">
        <f t="shared" si="78"/>
        <v>8.8773850268921599</v>
      </c>
      <c r="M240" s="2">
        <f t="shared" si="79"/>
        <v>0.31798010689343997</v>
      </c>
      <c r="N240" s="2">
        <f t="shared" si="80"/>
        <v>-1.26944774550577</v>
      </c>
      <c r="O240" s="28">
        <f t="shared" si="81"/>
        <v>-17.127804736260099</v>
      </c>
      <c r="P240" s="28">
        <f t="shared" si="82"/>
        <v>26.941648183837099</v>
      </c>
      <c r="Q240" s="2">
        <f t="shared" si="85"/>
        <v>9.8138434475769998</v>
      </c>
      <c r="R240" s="30">
        <f t="shared" si="86"/>
        <v>244.68292480371497</v>
      </c>
      <c r="S240" s="30">
        <f t="shared" si="87"/>
        <v>-3.1808321350455913</v>
      </c>
      <c r="T240" s="30">
        <f t="shared" si="88"/>
        <v>241.50209266866938</v>
      </c>
      <c r="V240" s="30">
        <f t="shared" si="89"/>
        <v>2541.4738995517205</v>
      </c>
      <c r="W240" s="30">
        <f t="shared" si="90"/>
        <v>2599.1588022411829</v>
      </c>
      <c r="Y240" s="70">
        <v>222</v>
      </c>
      <c r="Z240" s="71">
        <f t="shared" si="91"/>
        <v>-245.11661051832675</v>
      </c>
      <c r="AA240" s="70" t="str">
        <f t="shared" si="83"/>
        <v>9.56249425375669+9.80434247155764j</v>
      </c>
      <c r="AB240" s="70">
        <f t="shared" si="92"/>
        <v>9.5624942537566895</v>
      </c>
      <c r="AC240" s="70">
        <f t="shared" si="93"/>
        <v>9.8043424715576393</v>
      </c>
      <c r="AD240" s="70"/>
    </row>
    <row r="241" spans="1:30">
      <c r="A241" s="21">
        <v>223</v>
      </c>
      <c r="B241" s="5">
        <f t="shared" si="84"/>
        <v>313.59375</v>
      </c>
      <c r="C241" s="24">
        <f t="shared" si="71"/>
        <v>254.96080293387433</v>
      </c>
      <c r="D241" s="24">
        <f t="shared" si="72"/>
        <v>10.218912620763442</v>
      </c>
      <c r="E241" s="11">
        <f t="shared" si="73"/>
        <v>233.6481113333756</v>
      </c>
      <c r="F241" s="11">
        <f t="shared" si="74"/>
        <v>-245.4082857953521</v>
      </c>
      <c r="G241" s="6"/>
      <c r="H241" s="68">
        <f t="shared" si="75"/>
        <v>21.312691600498734</v>
      </c>
      <c r="I241" s="68">
        <f t="shared" si="76"/>
        <v>12.073490661032164</v>
      </c>
      <c r="K241" s="2">
        <f t="shared" si="77"/>
        <v>9.5738730956663307</v>
      </c>
      <c r="L241" s="2">
        <f t="shared" si="78"/>
        <v>9.1150849275449595</v>
      </c>
      <c r="M241" s="2">
        <f t="shared" si="79"/>
        <v>0.64503952509711204</v>
      </c>
      <c r="N241" s="2">
        <f t="shared" si="80"/>
        <v>-1.1386540027647301</v>
      </c>
      <c r="O241" s="28">
        <f t="shared" si="81"/>
        <v>-17.586416982082099</v>
      </c>
      <c r="P241" s="28">
        <f t="shared" si="82"/>
        <v>24.165796232426199</v>
      </c>
      <c r="Q241" s="2">
        <f t="shared" si="85"/>
        <v>6.5793792503441004</v>
      </c>
      <c r="R241" s="30">
        <f t="shared" si="86"/>
        <v>251.23452831545768</v>
      </c>
      <c r="S241" s="30">
        <f t="shared" si="87"/>
        <v>-2.8531046319274651</v>
      </c>
      <c r="T241" s="30">
        <f t="shared" si="88"/>
        <v>248.38142368353024</v>
      </c>
      <c r="V241" s="30">
        <f t="shared" si="89"/>
        <v>2605.4221669009494</v>
      </c>
      <c r="W241" s="30">
        <f t="shared" si="90"/>
        <v>2631.1837750467375</v>
      </c>
      <c r="Y241" s="70">
        <v>223</v>
      </c>
      <c r="Z241" s="71">
        <f t="shared" si="91"/>
        <v>-233.33479513431993</v>
      </c>
      <c r="AA241" s="70" t="str">
        <f t="shared" si="83"/>
        <v>9.10286182953971+9.94653609085408j</v>
      </c>
      <c r="AB241" s="70">
        <f t="shared" si="92"/>
        <v>9.1028618295397106</v>
      </c>
      <c r="AC241" s="70">
        <f t="shared" si="93"/>
        <v>9.9465360908540799</v>
      </c>
      <c r="AD241" s="70"/>
    </row>
    <row r="242" spans="1:30">
      <c r="A242" s="21">
        <v>224</v>
      </c>
      <c r="B242" s="5">
        <f t="shared" si="84"/>
        <v>315</v>
      </c>
      <c r="C242" s="24">
        <f t="shared" si="71"/>
        <v>256.92086978938329</v>
      </c>
      <c r="D242" s="24">
        <f t="shared" si="72"/>
        <v>10.272661446540255</v>
      </c>
      <c r="E242" s="11">
        <f t="shared" si="73"/>
        <v>239.60036171369467</v>
      </c>
      <c r="F242" s="11">
        <f t="shared" si="74"/>
        <v>-239.60036171369478</v>
      </c>
      <c r="G242" s="6"/>
      <c r="H242" s="68">
        <f t="shared" si="75"/>
        <v>17.320508075688618</v>
      </c>
      <c r="I242" s="68">
        <f t="shared" si="76"/>
        <v>17.320508075688931</v>
      </c>
      <c r="K242" s="2">
        <f t="shared" si="77"/>
        <v>9.3472942418723797</v>
      </c>
      <c r="L242" s="2">
        <f t="shared" si="78"/>
        <v>9.3472942418723797</v>
      </c>
      <c r="M242" s="2">
        <f t="shared" si="79"/>
        <v>0.92536720466787603</v>
      </c>
      <c r="N242" s="2">
        <f t="shared" si="80"/>
        <v>-0.92536720466786004</v>
      </c>
      <c r="O242" s="28">
        <f t="shared" si="81"/>
        <v>-18.0344358279125</v>
      </c>
      <c r="P242" s="28">
        <f t="shared" si="82"/>
        <v>19.6391838555666</v>
      </c>
      <c r="Q242" s="2">
        <f t="shared" si="85"/>
        <v>1.6047480276541002</v>
      </c>
      <c r="R242" s="30">
        <f t="shared" si="86"/>
        <v>257.63479754160716</v>
      </c>
      <c r="S242" s="30">
        <f t="shared" si="87"/>
        <v>-2.3186757798779816</v>
      </c>
      <c r="T242" s="30">
        <f t="shared" si="88"/>
        <v>255.31612176172919</v>
      </c>
      <c r="V242" s="30">
        <f t="shared" si="89"/>
        <v>2639.2611138969864</v>
      </c>
      <c r="W242" s="30">
        <f t="shared" si="90"/>
        <v>2639.2611138969887</v>
      </c>
      <c r="Y242" s="70">
        <v>224</v>
      </c>
      <c r="Z242" s="71">
        <f t="shared" si="91"/>
        <v>-222.27985363800585</v>
      </c>
      <c r="AA242" s="70" t="str">
        <f t="shared" si="83"/>
        <v>8.67158622438762+10.0230022593571j</v>
      </c>
      <c r="AB242" s="70">
        <f t="shared" si="92"/>
        <v>8.6715862243876192</v>
      </c>
      <c r="AC242" s="70">
        <f t="shared" si="93"/>
        <v>10.023002259357099</v>
      </c>
      <c r="AD242" s="70"/>
    </row>
    <row r="243" spans="1:30">
      <c r="A243" s="21">
        <v>225</v>
      </c>
      <c r="B243" s="5">
        <f t="shared" si="84"/>
        <v>316.40625</v>
      </c>
      <c r="C243" s="24">
        <f t="shared" si="71"/>
        <v>257.48177645638435</v>
      </c>
      <c r="D243" s="24">
        <f t="shared" si="72"/>
        <v>10.25373893030968</v>
      </c>
      <c r="E243" s="11">
        <f t="shared" si="73"/>
        <v>245.40828579535199</v>
      </c>
      <c r="F243" s="11">
        <f t="shared" si="74"/>
        <v>-233.64811133337571</v>
      </c>
      <c r="G243" s="6"/>
      <c r="H243" s="68">
        <f t="shared" si="75"/>
        <v>12.073490661032384</v>
      </c>
      <c r="I243" s="68">
        <f t="shared" si="76"/>
        <v>21.31269160049861</v>
      </c>
      <c r="K243" s="2">
        <f t="shared" si="77"/>
        <v>9.1150849275449595</v>
      </c>
      <c r="L243" s="2">
        <f t="shared" si="78"/>
        <v>9.5738730956663307</v>
      </c>
      <c r="M243" s="2">
        <f t="shared" si="79"/>
        <v>1.1386540027647201</v>
      </c>
      <c r="N243" s="2">
        <f t="shared" si="80"/>
        <v>-0.64503952509712303</v>
      </c>
      <c r="O243" s="28">
        <f t="shared" si="81"/>
        <v>-18.471591403951201</v>
      </c>
      <c r="P243" s="28">
        <f t="shared" si="82"/>
        <v>13.689754471076901</v>
      </c>
      <c r="Q243" s="2">
        <f t="shared" si="85"/>
        <v>-4.7818369328743007</v>
      </c>
      <c r="R243" s="30">
        <f t="shared" si="86"/>
        <v>263.87987719930317</v>
      </c>
      <c r="S243" s="30">
        <f t="shared" si="87"/>
        <v>-1.6162638100445168</v>
      </c>
      <c r="T243" s="30">
        <f t="shared" si="88"/>
        <v>262.26361338925864</v>
      </c>
      <c r="V243" s="30">
        <f t="shared" si="89"/>
        <v>2640.1509150961228</v>
      </c>
      <c r="W243" s="30">
        <f t="shared" si="90"/>
        <v>2614.301510746081</v>
      </c>
      <c r="Y243" s="70">
        <v>225</v>
      </c>
      <c r="Z243" s="71">
        <f t="shared" si="91"/>
        <v>-212.33541973287709</v>
      </c>
      <c r="AA243" s="70" t="str">
        <f t="shared" si="83"/>
        <v>8.28363376423581+10.044884361793j</v>
      </c>
      <c r="AB243" s="70">
        <f t="shared" si="92"/>
        <v>8.2836337642358107</v>
      </c>
      <c r="AC243" s="70">
        <f t="shared" si="93"/>
        <v>10.044884361793001</v>
      </c>
      <c r="AD243" s="70"/>
    </row>
    <row r="244" spans="1:30">
      <c r="A244" s="21">
        <v>226</v>
      </c>
      <c r="B244" s="5">
        <f t="shared" si="84"/>
        <v>317.8125</v>
      </c>
      <c r="C244" s="24">
        <f t="shared" si="71"/>
        <v>257.02015968577945</v>
      </c>
      <c r="D244" s="24">
        <f t="shared" si="72"/>
        <v>10.14683277239793</v>
      </c>
      <c r="E244" s="11">
        <f t="shared" si="73"/>
        <v>251.0683851020531</v>
      </c>
      <c r="F244" s="11">
        <f t="shared" si="74"/>
        <v>-227.55512006745499</v>
      </c>
      <c r="G244" s="6"/>
      <c r="H244" s="68">
        <f t="shared" si="75"/>
        <v>5.9517745837263494</v>
      </c>
      <c r="I244" s="68">
        <f t="shared" si="76"/>
        <v>23.760816048791533</v>
      </c>
      <c r="K244" s="2">
        <f t="shared" si="77"/>
        <v>8.8773850268921599</v>
      </c>
      <c r="L244" s="2">
        <f t="shared" si="78"/>
        <v>9.7946850062976303</v>
      </c>
      <c r="M244" s="2">
        <f t="shared" si="79"/>
        <v>1.26944774550577</v>
      </c>
      <c r="N244" s="2">
        <f t="shared" si="80"/>
        <v>-0.31798010689343498</v>
      </c>
      <c r="O244" s="28">
        <f t="shared" si="81"/>
        <v>-18.897620384025501</v>
      </c>
      <c r="P244" s="28">
        <f t="shared" si="82"/>
        <v>6.7485315561127299</v>
      </c>
      <c r="Q244" s="2">
        <f t="shared" si="85"/>
        <v>-12.14908882791277</v>
      </c>
      <c r="R244" s="30">
        <f t="shared" si="86"/>
        <v>269.96600548607859</v>
      </c>
      <c r="S244" s="30">
        <f t="shared" si="87"/>
        <v>-0.79675697238638055</v>
      </c>
      <c r="T244" s="30">
        <f t="shared" si="88"/>
        <v>269.1692485136922</v>
      </c>
      <c r="V244" s="30">
        <f t="shared" si="89"/>
        <v>2607.9405794666163</v>
      </c>
      <c r="W244" s="30">
        <f t="shared" si="90"/>
        <v>2550.0607768101936</v>
      </c>
      <c r="Y244" s="70">
        <v>226</v>
      </c>
      <c r="Z244" s="71">
        <f t="shared" si="91"/>
        <v>-203.79430401866347</v>
      </c>
      <c r="AA244" s="70" t="str">
        <f t="shared" si="83"/>
        <v>7.95042758222663+10.0268757588386j</v>
      </c>
      <c r="AB244" s="70">
        <f t="shared" si="92"/>
        <v>7.9504275822266299</v>
      </c>
      <c r="AC244" s="70">
        <f t="shared" si="93"/>
        <v>10.026875758838599</v>
      </c>
      <c r="AD244" s="70"/>
    </row>
    <row r="245" spans="1:30">
      <c r="A245" s="21">
        <v>227</v>
      </c>
      <c r="B245" s="5">
        <f t="shared" si="84"/>
        <v>319.21875</v>
      </c>
      <c r="C245" s="24">
        <f t="shared" si="71"/>
        <v>255.97611532619837</v>
      </c>
      <c r="D245" s="24">
        <f t="shared" si="72"/>
        <v>9.9426104264741397</v>
      </c>
      <c r="E245" s="11">
        <f t="shared" si="73"/>
        <v>256.5772502016203</v>
      </c>
      <c r="F245" s="11">
        <f t="shared" si="74"/>
        <v>-221.32505810603968</v>
      </c>
      <c r="G245" s="6"/>
      <c r="H245" s="68">
        <f t="shared" si="75"/>
        <v>-0.60113487542193544</v>
      </c>
      <c r="I245" s="68">
        <f t="shared" si="76"/>
        <v>24.48752002268812</v>
      </c>
      <c r="K245" s="2">
        <f t="shared" si="77"/>
        <v>8.6343377214459807</v>
      </c>
      <c r="L245" s="2">
        <f t="shared" si="78"/>
        <v>10.009596964928001</v>
      </c>
      <c r="M245" s="2">
        <f t="shared" si="79"/>
        <v>1.30827270502816</v>
      </c>
      <c r="N245" s="2">
        <f t="shared" si="80"/>
        <v>3.2116292251169597E-2</v>
      </c>
      <c r="O245" s="28">
        <f t="shared" si="81"/>
        <v>-19.312266144207999</v>
      </c>
      <c r="P245" s="28">
        <f t="shared" si="82"/>
        <v>-0.68160808498310399</v>
      </c>
      <c r="Q245" s="2">
        <f t="shared" si="85"/>
        <v>-19.993874229191103</v>
      </c>
      <c r="R245" s="30">
        <f t="shared" si="86"/>
        <v>275.88951634582833</v>
      </c>
      <c r="S245" s="30">
        <f t="shared" si="87"/>
        <v>8.0473209561168546E-2</v>
      </c>
      <c r="T245" s="30">
        <f t="shared" si="88"/>
        <v>275.96998955538947</v>
      </c>
      <c r="V245" s="30">
        <f t="shared" si="89"/>
        <v>2545.0707931706065</v>
      </c>
      <c r="W245" s="30">
        <f t="shared" si="90"/>
        <v>2444.0187022611772</v>
      </c>
      <c r="Y245" s="70">
        <v>227</v>
      </c>
      <c r="Z245" s="71">
        <f t="shared" si="91"/>
        <v>-196.83753808335155</v>
      </c>
      <c r="AA245" s="70" t="str">
        <f t="shared" si="83"/>
        <v>7.6790300863961+9.98614547879738j</v>
      </c>
      <c r="AB245" s="70">
        <f t="shared" si="92"/>
        <v>7.6790300863961001</v>
      </c>
      <c r="AC245" s="70">
        <f t="shared" si="93"/>
        <v>9.9861454787973791</v>
      </c>
      <c r="AD245" s="70"/>
    </row>
    <row r="246" spans="1:30">
      <c r="A246" s="21">
        <v>228</v>
      </c>
      <c r="B246" s="5">
        <f t="shared" si="84"/>
        <v>320.625</v>
      </c>
      <c r="C246" s="24">
        <f t="shared" si="71"/>
        <v>254.8210693654882</v>
      </c>
      <c r="D246" s="24">
        <f t="shared" si="72"/>
        <v>9.6384055095884698</v>
      </c>
      <c r="E246" s="11">
        <f t="shared" si="73"/>
        <v>261.93156275970739</v>
      </c>
      <c r="F246" s="11">
        <f t="shared" si="74"/>
        <v>-214.96167820549823</v>
      </c>
      <c r="G246" s="6"/>
      <c r="H246" s="68">
        <f t="shared" si="75"/>
        <v>-7.1104933942191852</v>
      </c>
      <c r="I246" s="68">
        <f t="shared" si="76"/>
        <v>23.440155368315406</v>
      </c>
      <c r="K246" s="2">
        <f t="shared" si="77"/>
        <v>8.3860894138150499</v>
      </c>
      <c r="L246" s="2">
        <f t="shared" si="78"/>
        <v>10.2184795166296</v>
      </c>
      <c r="M246" s="2">
        <f t="shared" si="79"/>
        <v>1.2523160957734201</v>
      </c>
      <c r="N246" s="2">
        <f t="shared" si="80"/>
        <v>0.37988593448095498</v>
      </c>
      <c r="O246" s="28">
        <f t="shared" si="81"/>
        <v>-19.7152789173972</v>
      </c>
      <c r="P246" s="28">
        <f t="shared" si="82"/>
        <v>-8.0623666732311197</v>
      </c>
      <c r="Q246" s="2">
        <f t="shared" si="85"/>
        <v>-27.777645590628318</v>
      </c>
      <c r="R246" s="30">
        <f t="shared" si="86"/>
        <v>281.64684167710459</v>
      </c>
      <c r="S246" s="30">
        <f t="shared" si="87"/>
        <v>0.95187327901193441</v>
      </c>
      <c r="T246" s="30">
        <f t="shared" si="88"/>
        <v>282.59871495611651</v>
      </c>
      <c r="V246" s="30">
        <f t="shared" si="89"/>
        <v>2456.068798931547</v>
      </c>
      <c r="W246" s="30">
        <f t="shared" si="90"/>
        <v>2297.8135462138375</v>
      </c>
      <c r="Y246" s="70">
        <v>228</v>
      </c>
      <c r="Z246" s="71">
        <f t="shared" si="91"/>
        <v>-191.52152283718283</v>
      </c>
      <c r="AA246" s="70" t="str">
        <f t="shared" si="83"/>
        <v>7.47164159021512+9.94108480200865j</v>
      </c>
      <c r="AB246" s="70">
        <f t="shared" si="92"/>
        <v>7.4716415902151203</v>
      </c>
      <c r="AC246" s="70">
        <f t="shared" si="93"/>
        <v>9.9410848020086497</v>
      </c>
      <c r="AD246" s="70"/>
    </row>
    <row r="247" spans="1:30">
      <c r="A247" s="21">
        <v>229</v>
      </c>
      <c r="B247" s="5">
        <f t="shared" si="84"/>
        <v>322.03125</v>
      </c>
      <c r="C247" s="24">
        <f t="shared" si="71"/>
        <v>254.02338571537172</v>
      </c>
      <c r="D247" s="24">
        <f t="shared" si="72"/>
        <v>9.2384214943028002</v>
      </c>
      <c r="E247" s="11">
        <f t="shared" si="73"/>
        <v>267.12809753864019</v>
      </c>
      <c r="F247" s="11">
        <f t="shared" si="74"/>
        <v>-208.46881342794043</v>
      </c>
      <c r="G247" s="6"/>
      <c r="H247" s="68">
        <f t="shared" si="75"/>
        <v>-13.104711823268474</v>
      </c>
      <c r="I247" s="68">
        <f t="shared" si="76"/>
        <v>20.69460142232963</v>
      </c>
      <c r="K247" s="2">
        <f t="shared" si="77"/>
        <v>8.1327896394973305</v>
      </c>
      <c r="L247" s="2">
        <f t="shared" si="78"/>
        <v>10.421206838364</v>
      </c>
      <c r="M247" s="2">
        <f t="shared" si="79"/>
        <v>1.10563185480547</v>
      </c>
      <c r="N247" s="2">
        <f t="shared" si="80"/>
        <v>0.700133650519008</v>
      </c>
      <c r="O247" s="28">
        <f t="shared" si="81"/>
        <v>-20.1064159437685</v>
      </c>
      <c r="P247" s="28">
        <f t="shared" si="82"/>
        <v>-14.8590239816712</v>
      </c>
      <c r="Q247" s="2">
        <f t="shared" si="85"/>
        <v>-34.965439925439696</v>
      </c>
      <c r="R247" s="30">
        <f t="shared" si="86"/>
        <v>287.23451348240872</v>
      </c>
      <c r="S247" s="30">
        <f t="shared" si="87"/>
        <v>1.7543121584027261</v>
      </c>
      <c r="T247" s="30">
        <f t="shared" si="88"/>
        <v>288.9888256408114</v>
      </c>
      <c r="V247" s="30">
        <f t="shared" si="89"/>
        <v>2346.7751066484611</v>
      </c>
      <c r="W247" s="30">
        <f t="shared" si="90"/>
        <v>2117.1082174605644</v>
      </c>
      <c r="Y247" s="70">
        <v>229</v>
      </c>
      <c r="Z247" s="71">
        <f t="shared" si="91"/>
        <v>-187.77421200561079</v>
      </c>
      <c r="AA247" s="70" t="str">
        <f t="shared" si="83"/>
        <v>7.32545142293852+9.90996555103492j</v>
      </c>
      <c r="AB247" s="70">
        <f t="shared" si="92"/>
        <v>7.3254514229385199</v>
      </c>
      <c r="AC247" s="70">
        <f t="shared" si="93"/>
        <v>9.9099655510349205</v>
      </c>
      <c r="AD247" s="70"/>
    </row>
    <row r="248" spans="1:30">
      <c r="A248" s="21">
        <v>230</v>
      </c>
      <c r="B248" s="5">
        <f t="shared" si="84"/>
        <v>323.4375</v>
      </c>
      <c r="C248" s="24">
        <f t="shared" si="71"/>
        <v>254.01420252557224</v>
      </c>
      <c r="D248" s="24">
        <f t="shared" si="72"/>
        <v>8.7534379195170366</v>
      </c>
      <c r="E248" s="11">
        <f t="shared" si="73"/>
        <v>272.16372434017842</v>
      </c>
      <c r="F248" s="11">
        <f t="shared" si="74"/>
        <v>-201.85037483232492</v>
      </c>
      <c r="G248" s="6"/>
      <c r="H248" s="68">
        <f t="shared" si="75"/>
        <v>-18.149521814606164</v>
      </c>
      <c r="I248" s="68">
        <f t="shared" si="76"/>
        <v>16.44976771571973</v>
      </c>
      <c r="K248" s="2">
        <f t="shared" si="77"/>
        <v>7.8745909768053997</v>
      </c>
      <c r="L248" s="2">
        <f t="shared" si="78"/>
        <v>10.617656814772999</v>
      </c>
      <c r="M248" s="2">
        <f t="shared" si="79"/>
        <v>0.87884694271163699</v>
      </c>
      <c r="N248" s="2">
        <f t="shared" si="80"/>
        <v>0.969658175975463</v>
      </c>
      <c r="O248" s="28">
        <f t="shared" si="81"/>
        <v>-20.485441617002699</v>
      </c>
      <c r="P248" s="28">
        <f t="shared" si="82"/>
        <v>-20.5791766759992</v>
      </c>
      <c r="Q248" s="2">
        <f t="shared" si="85"/>
        <v>-41.064618293001899</v>
      </c>
      <c r="R248" s="30">
        <f t="shared" si="86"/>
        <v>292.64916595718114</v>
      </c>
      <c r="S248" s="30">
        <f t="shared" si="87"/>
        <v>2.4296548613930362</v>
      </c>
      <c r="T248" s="30">
        <f t="shared" si="88"/>
        <v>295.07882081857417</v>
      </c>
      <c r="V248" s="30">
        <f t="shared" si="89"/>
        <v>2223.4975524832244</v>
      </c>
      <c r="W248" s="30">
        <f t="shared" si="90"/>
        <v>1910.8767456160276</v>
      </c>
      <c r="Y248" s="70">
        <v>230</v>
      </c>
      <c r="Z248" s="71">
        <f t="shared" si="91"/>
        <v>-185.40060711660519</v>
      </c>
      <c r="AA248" s="70" t="str">
        <f t="shared" si="83"/>
        <v>7.23285230016258+9.90960729624546j</v>
      </c>
      <c r="AB248" s="70">
        <f t="shared" si="92"/>
        <v>7.2328523001625804</v>
      </c>
      <c r="AC248" s="70">
        <f t="shared" si="93"/>
        <v>9.9096072962454596</v>
      </c>
      <c r="AD248" s="70"/>
    </row>
    <row r="249" spans="1:30">
      <c r="A249" s="21">
        <v>231</v>
      </c>
      <c r="B249" s="5">
        <f t="shared" si="84"/>
        <v>324.84375</v>
      </c>
      <c r="C249" s="24">
        <f t="shared" si="71"/>
        <v>255.15597225320016</v>
      </c>
      <c r="D249" s="24">
        <f t="shared" si="72"/>
        <v>8.2000403979194143</v>
      </c>
      <c r="E249" s="11">
        <f t="shared" si="73"/>
        <v>277.03540989103112</v>
      </c>
      <c r="F249" s="11">
        <f t="shared" si="74"/>
        <v>-195.11034911858229</v>
      </c>
      <c r="G249" s="6"/>
      <c r="H249" s="68">
        <f t="shared" si="75"/>
        <v>-21.879437637830968</v>
      </c>
      <c r="I249" s="68">
        <f t="shared" si="76"/>
        <v>11.013183402280459</v>
      </c>
      <c r="K249" s="2">
        <f t="shared" si="77"/>
        <v>7.6116489549589499</v>
      </c>
      <c r="L249" s="2">
        <f t="shared" si="78"/>
        <v>10.8077111117365</v>
      </c>
      <c r="M249" s="2">
        <f t="shared" si="79"/>
        <v>0.58839144296046397</v>
      </c>
      <c r="N249" s="2">
        <f t="shared" si="80"/>
        <v>1.16893303349703</v>
      </c>
      <c r="O249" s="28">
        <f t="shared" si="81"/>
        <v>-20.852127626206599</v>
      </c>
      <c r="P249" s="28">
        <f t="shared" si="82"/>
        <v>-24.8084118865367</v>
      </c>
      <c r="Q249" s="2">
        <f t="shared" si="85"/>
        <v>-45.660539512743298</v>
      </c>
      <c r="R249" s="30">
        <f t="shared" si="86"/>
        <v>297.88753751723772</v>
      </c>
      <c r="S249" s="30">
        <f t="shared" si="87"/>
        <v>2.9289742487057318</v>
      </c>
      <c r="T249" s="30">
        <f t="shared" si="88"/>
        <v>300.81651176594346</v>
      </c>
      <c r="V249" s="30">
        <f t="shared" si="89"/>
        <v>2092.2892802466463</v>
      </c>
      <c r="W249" s="30">
        <f t="shared" si="90"/>
        <v>1690.2212936329306</v>
      </c>
      <c r="Y249" s="70">
        <v>231</v>
      </c>
      <c r="Z249" s="71">
        <f t="shared" si="91"/>
        <v>-184.09716571630184</v>
      </c>
      <c r="AA249" s="70" t="str">
        <f t="shared" si="83"/>
        <v>7.18200241743065+9.95415004035598j</v>
      </c>
      <c r="AB249" s="70">
        <f t="shared" si="92"/>
        <v>7.1820024174306498</v>
      </c>
      <c r="AC249" s="70">
        <f t="shared" si="93"/>
        <v>9.9541500403559802</v>
      </c>
      <c r="AD249" s="70"/>
    </row>
    <row r="250" spans="1:30">
      <c r="A250" s="21">
        <v>232</v>
      </c>
      <c r="B250" s="5">
        <f t="shared" si="84"/>
        <v>326.25</v>
      </c>
      <c r="C250" s="24">
        <f t="shared" si="71"/>
        <v>257.71598482778268</v>
      </c>
      <c r="D250" s="24">
        <f t="shared" si="72"/>
        <v>7.5994301977765746</v>
      </c>
      <c r="E250" s="11">
        <f t="shared" si="73"/>
        <v>281.74021966998703</v>
      </c>
      <c r="F250" s="11">
        <f t="shared" si="74"/>
        <v>-188.252796226176</v>
      </c>
      <c r="G250" s="6"/>
      <c r="H250" s="68">
        <f t="shared" si="75"/>
        <v>-24.02423484220434</v>
      </c>
      <c r="I250" s="68">
        <f t="shared" si="76"/>
        <v>4.7787174269478658</v>
      </c>
      <c r="K250" s="2">
        <f t="shared" si="77"/>
        <v>7.3441219603999102</v>
      </c>
      <c r="L250" s="2">
        <f t="shared" si="78"/>
        <v>10.991255247652701</v>
      </c>
      <c r="M250" s="2">
        <f t="shared" si="79"/>
        <v>0.25530823737666403</v>
      </c>
      <c r="N250" s="2">
        <f t="shared" si="80"/>
        <v>1.28352118442871</v>
      </c>
      <c r="O250" s="28">
        <f t="shared" si="81"/>
        <v>-21.206253093439901</v>
      </c>
      <c r="P250" s="28">
        <f t="shared" si="82"/>
        <v>-27.240330537278599</v>
      </c>
      <c r="Q250" s="2">
        <f t="shared" si="85"/>
        <v>-48.4465836307185</v>
      </c>
      <c r="R250" s="30">
        <f t="shared" si="86"/>
        <v>302.94647276342693</v>
      </c>
      <c r="S250" s="30">
        <f t="shared" si="87"/>
        <v>3.2160956950742587</v>
      </c>
      <c r="T250" s="30">
        <f t="shared" si="88"/>
        <v>306.1625684585012</v>
      </c>
      <c r="V250" s="30">
        <f t="shared" si="89"/>
        <v>1958.4946375499812</v>
      </c>
      <c r="W250" s="30">
        <f t="shared" si="90"/>
        <v>1466.9295139780702</v>
      </c>
      <c r="Y250" s="70">
        <v>232</v>
      </c>
      <c r="Z250" s="71">
        <f t="shared" si="91"/>
        <v>-183.47407879922812</v>
      </c>
      <c r="AA250" s="70" t="str">
        <f t="shared" si="83"/>
        <v>7.15769453779935+10.0540213035977j</v>
      </c>
      <c r="AB250" s="70">
        <f t="shared" si="92"/>
        <v>7.1576945377993502</v>
      </c>
      <c r="AC250" s="70">
        <f t="shared" si="93"/>
        <v>10.0540213035977</v>
      </c>
      <c r="AD250" s="70"/>
    </row>
    <row r="251" spans="1:30">
      <c r="A251" s="21">
        <v>233</v>
      </c>
      <c r="B251" s="5">
        <f t="shared" si="84"/>
        <v>327.65625</v>
      </c>
      <c r="C251" s="24">
        <f t="shared" si="71"/>
        <v>261.84679223345887</v>
      </c>
      <c r="D251" s="24">
        <f t="shared" si="72"/>
        <v>6.9758996355939713</v>
      </c>
      <c r="E251" s="11">
        <f t="shared" si="73"/>
        <v>286.27531967555893</v>
      </c>
      <c r="F251" s="11">
        <f t="shared" si="74"/>
        <v>-181.28184688854876</v>
      </c>
      <c r="G251" s="6"/>
      <c r="H251" s="68">
        <f t="shared" si="75"/>
        <v>-24.428527442100044</v>
      </c>
      <c r="I251" s="68">
        <f t="shared" si="76"/>
        <v>-1.801956439696927</v>
      </c>
      <c r="K251" s="2">
        <f t="shared" si="77"/>
        <v>7.0721711413863497</v>
      </c>
      <c r="L251" s="2">
        <f t="shared" si="78"/>
        <v>11.168178662397199</v>
      </c>
      <c r="M251" s="2">
        <f t="shared" si="79"/>
        <v>-9.6271505792378698E-2</v>
      </c>
      <c r="N251" s="2">
        <f t="shared" si="80"/>
        <v>1.3051209614905901</v>
      </c>
      <c r="O251" s="28">
        <f t="shared" si="81"/>
        <v>-21.547604706762598</v>
      </c>
      <c r="P251" s="28">
        <f t="shared" si="82"/>
        <v>-27.698745305835001</v>
      </c>
      <c r="Q251" s="2">
        <f t="shared" si="85"/>
        <v>-49.246350012597603</v>
      </c>
      <c r="R251" s="30">
        <f t="shared" si="86"/>
        <v>307.8229243823215</v>
      </c>
      <c r="S251" s="30">
        <f t="shared" si="87"/>
        <v>3.2702178637349562</v>
      </c>
      <c r="T251" s="30">
        <f t="shared" si="88"/>
        <v>311.09314224605646</v>
      </c>
      <c r="V251" s="30">
        <f t="shared" si="89"/>
        <v>1826.6169425228361</v>
      </c>
      <c r="W251" s="30">
        <f t="shared" si="90"/>
        <v>1252.0337023785905</v>
      </c>
      <c r="Y251" s="70">
        <v>233</v>
      </c>
      <c r="Z251" s="71">
        <f t="shared" si="91"/>
        <v>-183.08380332824569</v>
      </c>
      <c r="AA251" s="70" t="str">
        <f t="shared" si="83"/>
        <v>7.14246910309399+10.2151724471152j</v>
      </c>
      <c r="AB251" s="70">
        <f t="shared" si="92"/>
        <v>7.1424691030939904</v>
      </c>
      <c r="AC251" s="70">
        <f t="shared" si="93"/>
        <v>10.215172447115201</v>
      </c>
      <c r="AD251" s="70"/>
    </row>
    <row r="252" spans="1:30">
      <c r="A252" s="21">
        <v>234</v>
      </c>
      <c r="B252" s="5">
        <f t="shared" si="84"/>
        <v>329.0625</v>
      </c>
      <c r="C252" s="24">
        <f t="shared" si="71"/>
        <v>267.57495283264001</v>
      </c>
      <c r="D252" s="24">
        <f t="shared" si="72"/>
        <v>6.3550837273444749</v>
      </c>
      <c r="E252" s="11">
        <f t="shared" si="73"/>
        <v>290.63797813308179</v>
      </c>
      <c r="F252" s="11">
        <f t="shared" si="74"/>
        <v>-174.20170014492101</v>
      </c>
      <c r="G252" s="6"/>
      <c r="H252" s="68">
        <f t="shared" si="75"/>
        <v>-23.063025300441783</v>
      </c>
      <c r="I252" s="68">
        <f t="shared" si="76"/>
        <v>-8.2520824033199176</v>
      </c>
      <c r="K252" s="2">
        <f t="shared" si="77"/>
        <v>6.7959603109227196</v>
      </c>
      <c r="L252" s="2">
        <f t="shared" si="78"/>
        <v>11.3383747839205</v>
      </c>
      <c r="M252" s="2">
        <f t="shared" si="79"/>
        <v>-0.440876583578245</v>
      </c>
      <c r="N252" s="2">
        <f t="shared" si="80"/>
        <v>1.23216750687641</v>
      </c>
      <c r="O252" s="28">
        <f t="shared" si="81"/>
        <v>-21.875976848726602</v>
      </c>
      <c r="P252" s="28">
        <f t="shared" si="82"/>
        <v>-26.150445019376399</v>
      </c>
      <c r="Q252" s="2">
        <f t="shared" si="85"/>
        <v>-48.026421868103</v>
      </c>
      <c r="R252" s="30">
        <f t="shared" si="86"/>
        <v>312.51395498180841</v>
      </c>
      <c r="S252" s="30">
        <f t="shared" si="87"/>
        <v>3.0874197189346155</v>
      </c>
      <c r="T252" s="30">
        <f t="shared" si="88"/>
        <v>315.60137470074301</v>
      </c>
      <c r="V252" s="30">
        <f t="shared" si="89"/>
        <v>1700.461228591676</v>
      </c>
      <c r="W252" s="30">
        <f t="shared" si="90"/>
        <v>1054.6237152686849</v>
      </c>
      <c r="Y252" s="70">
        <v>234</v>
      </c>
      <c r="Z252" s="71">
        <f t="shared" si="91"/>
        <v>-182.45378254824092</v>
      </c>
      <c r="AA252" s="70" t="str">
        <f t="shared" si="83"/>
        <v>7.11789071945933+10.4386395662893j</v>
      </c>
      <c r="AB252" s="70">
        <f t="shared" si="92"/>
        <v>7.1178907194593304</v>
      </c>
      <c r="AC252" s="70">
        <f t="shared" si="93"/>
        <v>10.4386395662893</v>
      </c>
      <c r="AD252" s="70"/>
    </row>
    <row r="253" spans="1:30">
      <c r="A253" s="21">
        <v>235</v>
      </c>
      <c r="B253" s="5">
        <f t="shared" si="84"/>
        <v>330.46875</v>
      </c>
      <c r="C253" s="24">
        <f t="shared" si="71"/>
        <v>274.79891100353046</v>
      </c>
      <c r="D253" s="24">
        <f t="shared" si="72"/>
        <v>5.7621147554327843</v>
      </c>
      <c r="E253" s="11">
        <f t="shared" si="73"/>
        <v>294.82556714023161</v>
      </c>
      <c r="F253" s="11">
        <f t="shared" si="74"/>
        <v>-167.01662081094653</v>
      </c>
      <c r="G253" s="6"/>
      <c r="H253" s="68">
        <f t="shared" si="75"/>
        <v>-20.026656136701135</v>
      </c>
      <c r="I253" s="68">
        <f t="shared" si="76"/>
        <v>-14.10436258688534</v>
      </c>
      <c r="K253" s="2">
        <f t="shared" si="77"/>
        <v>6.5156558480851201</v>
      </c>
      <c r="L253" s="2">
        <f t="shared" si="78"/>
        <v>11.501741092443201</v>
      </c>
      <c r="M253" s="2">
        <f t="shared" si="79"/>
        <v>-0.75354109265233604</v>
      </c>
      <c r="N253" s="2">
        <f t="shared" si="80"/>
        <v>1.0699461428660599</v>
      </c>
      <c r="O253" s="28">
        <f t="shared" si="81"/>
        <v>-22.1911717202326</v>
      </c>
      <c r="P253" s="28">
        <f t="shared" si="82"/>
        <v>-22.707600733314202</v>
      </c>
      <c r="Q253" s="2">
        <f t="shared" si="85"/>
        <v>-44.898772453546798</v>
      </c>
      <c r="R253" s="30">
        <f t="shared" si="86"/>
        <v>317.01673886046422</v>
      </c>
      <c r="S253" s="30">
        <f t="shared" si="87"/>
        <v>2.6809445966130667</v>
      </c>
      <c r="T253" s="30">
        <f t="shared" si="88"/>
        <v>319.69768345707723</v>
      </c>
      <c r="V253" s="30">
        <f t="shared" si="89"/>
        <v>1583.4228598703035</v>
      </c>
      <c r="W253" s="30">
        <f t="shared" si="90"/>
        <v>881.09797939941029</v>
      </c>
      <c r="Y253" s="70">
        <v>235</v>
      </c>
      <c r="Z253" s="71">
        <f t="shared" si="91"/>
        <v>-181.12098339783188</v>
      </c>
      <c r="AA253" s="70" t="str">
        <f t="shared" si="83"/>
        <v>7.06589553157611+10.7204607711128j</v>
      </c>
      <c r="AB253" s="70">
        <f t="shared" si="92"/>
        <v>7.0658955315761096</v>
      </c>
      <c r="AC253" s="70">
        <f t="shared" si="93"/>
        <v>10.720460771112799</v>
      </c>
      <c r="AD253" s="70"/>
    </row>
    <row r="254" spans="1:30">
      <c r="A254" s="21">
        <v>236</v>
      </c>
      <c r="B254" s="5">
        <f t="shared" si="84"/>
        <v>331.875</v>
      </c>
      <c r="C254" s="24">
        <f t="shared" si="71"/>
        <v>283.29616582548005</v>
      </c>
      <c r="D254" s="24">
        <f t="shared" si="72"/>
        <v>5.2198134419955506</v>
      </c>
      <c r="E254" s="11">
        <f t="shared" si="73"/>
        <v>298.83556424997397</v>
      </c>
      <c r="F254" s="11">
        <f t="shared" si="74"/>
        <v>-159.73093690974949</v>
      </c>
      <c r="G254" s="6"/>
      <c r="H254" s="68">
        <f t="shared" si="75"/>
        <v>-15.539398424493944</v>
      </c>
      <c r="I254" s="68">
        <f t="shared" si="76"/>
        <v>-18.9348117657619</v>
      </c>
      <c r="K254" s="2">
        <f t="shared" si="77"/>
        <v>6.2314265978006604</v>
      </c>
      <c r="L254" s="2">
        <f t="shared" si="78"/>
        <v>11.6581791822095</v>
      </c>
      <c r="M254" s="2">
        <f t="shared" si="79"/>
        <v>-1.01161315580511</v>
      </c>
      <c r="N254" s="2">
        <f t="shared" si="80"/>
        <v>0.83020946149250796</v>
      </c>
      <c r="O254" s="28">
        <f t="shared" si="81"/>
        <v>-22.492999459675499</v>
      </c>
      <c r="P254" s="28">
        <f t="shared" si="82"/>
        <v>-17.619639177438199</v>
      </c>
      <c r="Q254" s="2">
        <f t="shared" si="85"/>
        <v>-40.112638637113697</v>
      </c>
      <c r="R254" s="30">
        <f t="shared" si="86"/>
        <v>321.32856370964947</v>
      </c>
      <c r="S254" s="30">
        <f t="shared" si="87"/>
        <v>2.0802407529442544</v>
      </c>
      <c r="T254" s="30">
        <f t="shared" si="88"/>
        <v>323.40880446259376</v>
      </c>
      <c r="V254" s="30">
        <f t="shared" si="89"/>
        <v>1478.7531344416414</v>
      </c>
      <c r="W254" s="30">
        <f t="shared" si="90"/>
        <v>734.92950660747317</v>
      </c>
      <c r="Y254" s="70">
        <v>236</v>
      </c>
      <c r="Z254" s="71">
        <f t="shared" si="91"/>
        <v>-178.6657486755114</v>
      </c>
      <c r="AA254" s="70" t="str">
        <f t="shared" si="83"/>
        <v>6.97011186406304+11.0519558510903j</v>
      </c>
      <c r="AB254" s="70">
        <f t="shared" si="92"/>
        <v>6.97011186406304</v>
      </c>
      <c r="AC254" s="70">
        <f t="shared" si="93"/>
        <v>11.0519558510903</v>
      </c>
      <c r="AD254" s="70"/>
    </row>
    <row r="255" spans="1:30">
      <c r="A255" s="21">
        <v>237</v>
      </c>
      <c r="B255" s="5">
        <f t="shared" si="84"/>
        <v>333.28125</v>
      </c>
      <c r="C255" s="24">
        <f t="shared" si="71"/>
        <v>292.73920956992185</v>
      </c>
      <c r="D255" s="24">
        <f t="shared" si="72"/>
        <v>4.7470477669765803</v>
      </c>
      <c r="E255" s="11">
        <f t="shared" si="73"/>
        <v>302.66555398999367</v>
      </c>
      <c r="F255" s="11">
        <f t="shared" si="74"/>
        <v>-152.34903706488248</v>
      </c>
      <c r="G255" s="6"/>
      <c r="H255" s="68">
        <f t="shared" si="75"/>
        <v>-9.926344420071807</v>
      </c>
      <c r="I255" s="68">
        <f t="shared" si="76"/>
        <v>-22.393474193481222</v>
      </c>
      <c r="K255" s="2">
        <f t="shared" si="77"/>
        <v>5.9434437691417603</v>
      </c>
      <c r="L255" s="2">
        <f t="shared" si="78"/>
        <v>11.807594820763899</v>
      </c>
      <c r="M255" s="2">
        <f t="shared" si="79"/>
        <v>-1.1963960021651801</v>
      </c>
      <c r="N255" s="2">
        <f t="shared" si="80"/>
        <v>0.53032587430072098</v>
      </c>
      <c r="O255" s="28">
        <f t="shared" si="81"/>
        <v>-22.7812782573113</v>
      </c>
      <c r="P255" s="28">
        <f t="shared" si="82"/>
        <v>-11.255172321018501</v>
      </c>
      <c r="Q255" s="2">
        <f t="shared" si="85"/>
        <v>-34.036450578329799</v>
      </c>
      <c r="R255" s="30">
        <f t="shared" si="86"/>
        <v>325.446832247305</v>
      </c>
      <c r="S255" s="30">
        <f t="shared" si="87"/>
        <v>1.3288279009466937</v>
      </c>
      <c r="T255" s="30">
        <f t="shared" si="88"/>
        <v>326.77566014825163</v>
      </c>
      <c r="V255" s="30">
        <f t="shared" si="89"/>
        <v>1389.6470110953867</v>
      </c>
      <c r="W255" s="30">
        <f t="shared" si="90"/>
        <v>616.90526453486973</v>
      </c>
      <c r="Y255" s="70">
        <v>237</v>
      </c>
      <c r="Z255" s="71">
        <f t="shared" si="91"/>
        <v>-174.74251125836369</v>
      </c>
      <c r="AA255" s="70" t="str">
        <f t="shared" si="83"/>
        <v>6.81705844520963+11.4203480679754j</v>
      </c>
      <c r="AB255" s="70">
        <f t="shared" si="92"/>
        <v>6.8170584452096303</v>
      </c>
      <c r="AC255" s="70">
        <f t="shared" si="93"/>
        <v>11.4203480679754</v>
      </c>
      <c r="AD255" s="70"/>
    </row>
    <row r="256" spans="1:30">
      <c r="A256" s="21">
        <v>238</v>
      </c>
      <c r="B256" s="5">
        <f t="shared" si="84"/>
        <v>334.6875</v>
      </c>
      <c r="C256" s="24">
        <f t="shared" si="71"/>
        <v>302.71908139636275</v>
      </c>
      <c r="D256" s="24">
        <f t="shared" si="72"/>
        <v>4.3573783238008605</v>
      </c>
      <c r="E256" s="11">
        <f t="shared" si="73"/>
        <v>306.31322931768375</v>
      </c>
      <c r="F256" s="11">
        <f t="shared" si="74"/>
        <v>-144.87536785678498</v>
      </c>
      <c r="G256" s="6"/>
      <c r="H256" s="68">
        <f t="shared" si="75"/>
        <v>-3.5941479213209711</v>
      </c>
      <c r="I256" s="68">
        <f t="shared" si="76"/>
        <v>-24.229777149607965</v>
      </c>
      <c r="K256" s="2">
        <f t="shared" si="77"/>
        <v>5.6518808321960403</v>
      </c>
      <c r="L256" s="2">
        <f t="shared" si="78"/>
        <v>11.949898005712701</v>
      </c>
      <c r="M256" s="2">
        <f t="shared" si="79"/>
        <v>-1.29450250839518</v>
      </c>
      <c r="N256" s="2">
        <f t="shared" si="80"/>
        <v>0.19202130795365599</v>
      </c>
      <c r="O256" s="28">
        <f t="shared" si="81"/>
        <v>-23.055834464771898</v>
      </c>
      <c r="P256" s="28">
        <f t="shared" si="82"/>
        <v>-4.0752922213639398</v>
      </c>
      <c r="Q256" s="2">
        <f t="shared" si="85"/>
        <v>-27.131126686135836</v>
      </c>
      <c r="R256" s="30">
        <f t="shared" si="86"/>
        <v>329.36906378245567</v>
      </c>
      <c r="S256" s="30">
        <f t="shared" si="87"/>
        <v>0.48114430004296871</v>
      </c>
      <c r="T256" s="30">
        <f t="shared" si="88"/>
        <v>329.85020808249857</v>
      </c>
      <c r="V256" s="30">
        <f t="shared" si="89"/>
        <v>1319.0615634774194</v>
      </c>
      <c r="W256" s="30">
        <f t="shared" si="90"/>
        <v>525.69848180960332</v>
      </c>
      <c r="Y256" s="70">
        <v>238</v>
      </c>
      <c r="Z256" s="71">
        <f t="shared" si="91"/>
        <v>-169.10514500639295</v>
      </c>
      <c r="AA256" s="70" t="str">
        <f t="shared" si="83"/>
        <v>6.59713339697727+11.8096830330427j</v>
      </c>
      <c r="AB256" s="70">
        <f t="shared" si="92"/>
        <v>6.5971333969772701</v>
      </c>
      <c r="AC256" s="70">
        <f t="shared" si="93"/>
        <v>11.809683033042701</v>
      </c>
      <c r="AD256" s="70"/>
    </row>
    <row r="257" spans="1:30">
      <c r="A257" s="21">
        <v>239</v>
      </c>
      <c r="B257" s="5">
        <f t="shared" si="84"/>
        <v>336.09375</v>
      </c>
      <c r="C257" s="24">
        <f t="shared" si="71"/>
        <v>312.77482994289869</v>
      </c>
      <c r="D257" s="24">
        <f t="shared" si="72"/>
        <v>4.0580883463327009</v>
      </c>
      <c r="E257" s="11">
        <f t="shared" si="73"/>
        <v>309.77639300982241</v>
      </c>
      <c r="F257" s="11">
        <f t="shared" si="74"/>
        <v>-137.31443114432921</v>
      </c>
      <c r="G257" s="6"/>
      <c r="H257" s="68">
        <f t="shared" si="75"/>
        <v>2.9984369330762939</v>
      </c>
      <c r="I257" s="68">
        <f t="shared" si="76"/>
        <v>-24.310684399217646</v>
      </c>
      <c r="K257" s="2">
        <f t="shared" si="77"/>
        <v>5.3569134135743903</v>
      </c>
      <c r="L257" s="2">
        <f t="shared" si="78"/>
        <v>12.0850030189383</v>
      </c>
      <c r="M257" s="2">
        <f t="shared" si="79"/>
        <v>-1.2988250672416899</v>
      </c>
      <c r="N257" s="2">
        <f t="shared" si="80"/>
        <v>-0.16019479284376401</v>
      </c>
      <c r="O257" s="28">
        <f t="shared" si="81"/>
        <v>-23.316502699664099</v>
      </c>
      <c r="P257" s="28">
        <f t="shared" si="82"/>
        <v>3.39983411287231</v>
      </c>
      <c r="Q257" s="2">
        <f t="shared" si="85"/>
        <v>-19.91666858679179</v>
      </c>
      <c r="R257" s="30">
        <f t="shared" si="86"/>
        <v>333.09289570948653</v>
      </c>
      <c r="S257" s="30">
        <f t="shared" si="87"/>
        <v>-0.40139717979601608</v>
      </c>
      <c r="T257" s="30">
        <f t="shared" si="88"/>
        <v>332.69149852969048</v>
      </c>
      <c r="V257" s="30">
        <f t="shared" si="89"/>
        <v>1269.2678924174695</v>
      </c>
      <c r="W257" s="30">
        <f t="shared" si="90"/>
        <v>458.57918775826965</v>
      </c>
      <c r="Y257" s="70">
        <v>239</v>
      </c>
      <c r="Z257" s="71">
        <f t="shared" si="91"/>
        <v>-161.62511554354685</v>
      </c>
      <c r="AA257" s="70" t="str">
        <f t="shared" si="83"/>
        <v>6.30532233364239+12.2019781022758j</v>
      </c>
      <c r="AB257" s="70">
        <f t="shared" si="92"/>
        <v>6.3053223336423896</v>
      </c>
      <c r="AC257" s="70">
        <f t="shared" si="93"/>
        <v>12.201978102275801</v>
      </c>
      <c r="AD257" s="70"/>
    </row>
    <row r="258" spans="1:30">
      <c r="A258" s="21">
        <v>240</v>
      </c>
      <c r="B258" s="5">
        <f t="shared" si="84"/>
        <v>337.5</v>
      </c>
      <c r="C258" s="24">
        <f t="shared" si="71"/>
        <v>322.42675040921063</v>
      </c>
      <c r="D258" s="24">
        <f t="shared" si="72"/>
        <v>3.8496686720901199</v>
      </c>
      <c r="E258" s="11">
        <f t="shared" si="73"/>
        <v>313.05295898609728</v>
      </c>
      <c r="F258" s="11">
        <f t="shared" si="74"/>
        <v>-129.67078135306969</v>
      </c>
      <c r="G258" s="6"/>
      <c r="H258" s="68">
        <f t="shared" si="75"/>
        <v>9.3737914231133459</v>
      </c>
      <c r="I258" s="68">
        <f t="shared" si="76"/>
        <v>-22.630334384537203</v>
      </c>
      <c r="K258" s="2">
        <f t="shared" si="77"/>
        <v>5.0587191906203399</v>
      </c>
      <c r="L258" s="2">
        <f t="shared" si="78"/>
        <v>12.2128284782326</v>
      </c>
      <c r="M258" s="2">
        <f t="shared" si="79"/>
        <v>-1.2090505185302201</v>
      </c>
      <c r="N258" s="2">
        <f t="shared" si="80"/>
        <v>-0.50080512236943198</v>
      </c>
      <c r="O258" s="28">
        <f t="shared" si="81"/>
        <v>-23.563125945189999</v>
      </c>
      <c r="P258" s="28">
        <f t="shared" si="82"/>
        <v>10.6286497126868</v>
      </c>
      <c r="Q258" s="2">
        <f t="shared" si="85"/>
        <v>-12.934476232503199</v>
      </c>
      <c r="R258" s="30">
        <f t="shared" si="86"/>
        <v>336.61608493128728</v>
      </c>
      <c r="S258" s="30">
        <f t="shared" si="87"/>
        <v>-1.2548582895734537</v>
      </c>
      <c r="T258" s="30">
        <f t="shared" si="88"/>
        <v>335.36122664171381</v>
      </c>
      <c r="V258" s="30">
        <f t="shared" si="89"/>
        <v>1241.2361600941583</v>
      </c>
      <c r="W258" s="30">
        <f t="shared" si="90"/>
        <v>412.07025534128383</v>
      </c>
      <c r="Y258" s="70">
        <v>240</v>
      </c>
      <c r="Z258" s="71">
        <f t="shared" si="91"/>
        <v>-152.30111573760689</v>
      </c>
      <c r="AA258" s="70" t="str">
        <f t="shared" si="83"/>
        <v>5.94157426133595+12.5785190221329j</v>
      </c>
      <c r="AB258" s="70">
        <f t="shared" si="92"/>
        <v>5.9415742613359503</v>
      </c>
      <c r="AC258" s="70">
        <f t="shared" si="93"/>
        <v>12.5785190221329</v>
      </c>
      <c r="AD258" s="70"/>
    </row>
    <row r="259" spans="1:30">
      <c r="A259" s="21">
        <v>241</v>
      </c>
      <c r="B259" s="5">
        <f t="shared" si="84"/>
        <v>338.90625</v>
      </c>
      <c r="C259" s="24">
        <f t="shared" si="71"/>
        <v>331.21098827131704</v>
      </c>
      <c r="D259" s="24">
        <f t="shared" si="72"/>
        <v>3.7257949474312504</v>
      </c>
      <c r="E259" s="11">
        <f t="shared" si="73"/>
        <v>316.14095356568288</v>
      </c>
      <c r="F259" s="11">
        <f t="shared" si="74"/>
        <v>-121.94902273182615</v>
      </c>
      <c r="G259" s="6"/>
      <c r="H259" s="68">
        <f t="shared" si="75"/>
        <v>15.070034705634141</v>
      </c>
      <c r="I259" s="68">
        <f t="shared" si="76"/>
        <v>-19.310464882311418</v>
      </c>
      <c r="K259" s="2">
        <f t="shared" si="77"/>
        <v>4.7574777843835303</v>
      </c>
      <c r="L259" s="2">
        <f t="shared" si="78"/>
        <v>12.333297386318799</v>
      </c>
      <c r="M259" s="2">
        <f t="shared" si="79"/>
        <v>-1.0316828369522799</v>
      </c>
      <c r="N259" s="2">
        <f t="shared" si="80"/>
        <v>-0.80513318829106295</v>
      </c>
      <c r="O259" s="28">
        <f t="shared" si="81"/>
        <v>-23.7955556447288</v>
      </c>
      <c r="P259" s="28">
        <f t="shared" si="82"/>
        <v>17.087442296749799</v>
      </c>
      <c r="Q259" s="2">
        <f t="shared" si="85"/>
        <v>-6.7081133479790012</v>
      </c>
      <c r="R259" s="30">
        <f t="shared" si="86"/>
        <v>339.93650921041166</v>
      </c>
      <c r="S259" s="30">
        <f t="shared" si="87"/>
        <v>-2.0174075911156581</v>
      </c>
      <c r="T259" s="30">
        <f t="shared" si="88"/>
        <v>337.91910161929604</v>
      </c>
      <c r="V259" s="30">
        <f t="shared" si="89"/>
        <v>1234.0242266349842</v>
      </c>
      <c r="W259" s="30">
        <f t="shared" si="90"/>
        <v>382.41022024735162</v>
      </c>
      <c r="Y259" s="70">
        <v>241</v>
      </c>
      <c r="Z259" s="71">
        <f t="shared" si="91"/>
        <v>-141.25948761413756</v>
      </c>
      <c r="AA259" s="70" t="str">
        <f t="shared" si="83"/>
        <v>5.51081803775927+12.9212098903788j</v>
      </c>
      <c r="AB259" s="70">
        <f t="shared" si="92"/>
        <v>5.5108180377592699</v>
      </c>
      <c r="AC259" s="70">
        <f t="shared" si="93"/>
        <v>12.921209890378799</v>
      </c>
      <c r="AD259" s="70"/>
    </row>
    <row r="260" spans="1:30">
      <c r="A260" s="21">
        <v>242</v>
      </c>
      <c r="B260" s="5">
        <f t="shared" si="84"/>
        <v>340.3125</v>
      </c>
      <c r="C260" s="24">
        <f t="shared" si="71"/>
        <v>338.71300275299268</v>
      </c>
      <c r="D260" s="24">
        <f t="shared" si="72"/>
        <v>3.673798718460064</v>
      </c>
      <c r="E260" s="11">
        <f t="shared" si="73"/>
        <v>319.03851665611239</v>
      </c>
      <c r="F260" s="11">
        <f t="shared" si="74"/>
        <v>-114.15380657925607</v>
      </c>
      <c r="G260" s="6"/>
      <c r="H260" s="68">
        <f t="shared" si="75"/>
        <v>19.67448609688028</v>
      </c>
      <c r="I260" s="68">
        <f t="shared" si="76"/>
        <v>-14.591593361373002</v>
      </c>
      <c r="K260" s="2">
        <f t="shared" si="77"/>
        <v>4.4533706514229499</v>
      </c>
      <c r="L260" s="2">
        <f t="shared" si="78"/>
        <v>12.446337177231101</v>
      </c>
      <c r="M260" s="2">
        <f t="shared" si="79"/>
        <v>-0.77957193296288596</v>
      </c>
      <c r="N260" s="2">
        <f t="shared" si="80"/>
        <v>-1.0511310709355699</v>
      </c>
      <c r="O260" s="28">
        <f t="shared" si="81"/>
        <v>-24.013651791320299</v>
      </c>
      <c r="P260" s="28">
        <f t="shared" si="82"/>
        <v>22.308286109849501</v>
      </c>
      <c r="Q260" s="2">
        <f t="shared" si="85"/>
        <v>-1.7053656814707985</v>
      </c>
      <c r="R260" s="30">
        <f t="shared" si="86"/>
        <v>343.05216844743268</v>
      </c>
      <c r="S260" s="30">
        <f t="shared" si="87"/>
        <v>-2.6338000129692212</v>
      </c>
      <c r="T260" s="30">
        <f t="shared" si="88"/>
        <v>340.4183684344635</v>
      </c>
      <c r="V260" s="30">
        <f t="shared" si="89"/>
        <v>1244.3633954397046</v>
      </c>
      <c r="W260" s="30">
        <f t="shared" si="90"/>
        <v>365.77153132690682</v>
      </c>
      <c r="Y260" s="70">
        <v>242</v>
      </c>
      <c r="Z260" s="71">
        <f t="shared" si="91"/>
        <v>-128.74539994062908</v>
      </c>
      <c r="AA260" s="70" t="str">
        <f t="shared" si="83"/>
        <v>5.02261819191491+13.2138786337207j</v>
      </c>
      <c r="AB260" s="70">
        <f t="shared" si="92"/>
        <v>5.0226181919149102</v>
      </c>
      <c r="AC260" s="70">
        <f t="shared" si="93"/>
        <v>13.2138786337207</v>
      </c>
      <c r="AD260" s="70"/>
    </row>
    <row r="261" spans="1:30">
      <c r="A261" s="21">
        <v>243</v>
      </c>
      <c r="B261" s="5">
        <f t="shared" si="84"/>
        <v>341.71875</v>
      </c>
      <c r="C261" s="24">
        <f t="shared" si="71"/>
        <v>344.59746578208922</v>
      </c>
      <c r="D261" s="24">
        <f t="shared" si="72"/>
        <v>3.675598270345493</v>
      </c>
      <c r="E261" s="11">
        <f t="shared" si="73"/>
        <v>321.74390287372665</v>
      </c>
      <c r="F261" s="11">
        <f t="shared" si="74"/>
        <v>-106.28982844208871</v>
      </c>
      <c r="G261" s="6"/>
      <c r="H261" s="68">
        <f t="shared" si="75"/>
        <v>22.853562908362569</v>
      </c>
      <c r="I261" s="68">
        <f t="shared" si="76"/>
        <v>-8.8155920047104406</v>
      </c>
      <c r="K261" s="2">
        <f t="shared" si="77"/>
        <v>4.1465809745042401</v>
      </c>
      <c r="L261" s="2">
        <f t="shared" si="78"/>
        <v>12.5518797600264</v>
      </c>
      <c r="M261" s="2">
        <f t="shared" si="79"/>
        <v>-0.47098270415874699</v>
      </c>
      <c r="N261" s="2">
        <f t="shared" si="80"/>
        <v>-1.2209767480722</v>
      </c>
      <c r="O261" s="28">
        <f t="shared" si="81"/>
        <v>-24.217283012000902</v>
      </c>
      <c r="P261" s="28">
        <f t="shared" si="82"/>
        <v>25.912942146429799</v>
      </c>
      <c r="Q261" s="2">
        <f t="shared" si="85"/>
        <v>1.6956591344288974</v>
      </c>
      <c r="R261" s="30">
        <f t="shared" si="86"/>
        <v>345.96118588572756</v>
      </c>
      <c r="S261" s="30">
        <f t="shared" si="87"/>
        <v>-3.0593792380672298</v>
      </c>
      <c r="T261" s="30">
        <f t="shared" si="88"/>
        <v>342.90180664766029</v>
      </c>
      <c r="V261" s="30">
        <f t="shared" si="89"/>
        <v>1266.6018491940874</v>
      </c>
      <c r="W261" s="30">
        <f t="shared" si="90"/>
        <v>358.27613485247588</v>
      </c>
      <c r="Y261" s="70">
        <v>243</v>
      </c>
      <c r="Z261" s="71">
        <f t="shared" si="91"/>
        <v>-115.10542044679914</v>
      </c>
      <c r="AA261" s="70" t="str">
        <f t="shared" si="83"/>
        <v>4.49049503120665+13.4434434265073j</v>
      </c>
      <c r="AB261" s="70">
        <f t="shared" si="92"/>
        <v>4.4904950312066498</v>
      </c>
      <c r="AC261" s="70">
        <f t="shared" si="93"/>
        <v>13.443443426507301</v>
      </c>
      <c r="AD261" s="70"/>
    </row>
    <row r="262" spans="1:30">
      <c r="A262" s="21">
        <v>244</v>
      </c>
      <c r="B262" s="5">
        <f t="shared" si="84"/>
        <v>343.125</v>
      </c>
      <c r="C262" s="24">
        <f t="shared" si="71"/>
        <v>348.63243039660944</v>
      </c>
      <c r="D262" s="24">
        <f t="shared" si="72"/>
        <v>3.7090217698763936</v>
      </c>
      <c r="E262" s="11">
        <f t="shared" si="73"/>
        <v>324.25548259502915</v>
      </c>
      <c r="F262" s="11">
        <f t="shared" si="74"/>
        <v>-98.361825286700778</v>
      </c>
      <c r="G262" s="6"/>
      <c r="H262" s="68">
        <f t="shared" si="75"/>
        <v>24.376947801580293</v>
      </c>
      <c r="I262" s="68">
        <f t="shared" si="76"/>
        <v>-2.4009197985417789</v>
      </c>
      <c r="K262" s="2">
        <f t="shared" si="77"/>
        <v>3.8372935522571199</v>
      </c>
      <c r="L262" s="2">
        <f t="shared" si="78"/>
        <v>12.6498615597992</v>
      </c>
      <c r="M262" s="2">
        <f t="shared" si="79"/>
        <v>-0.12827178238072601</v>
      </c>
      <c r="N262" s="2">
        <f t="shared" si="80"/>
        <v>-1.3023652624338999</v>
      </c>
      <c r="O262" s="28">
        <f t="shared" si="81"/>
        <v>-24.4063266469376</v>
      </c>
      <c r="P262" s="28">
        <f t="shared" si="82"/>
        <v>27.640260760292499</v>
      </c>
      <c r="Q262" s="2">
        <f t="shared" si="85"/>
        <v>3.2339341133548984</v>
      </c>
      <c r="R262" s="30">
        <f t="shared" si="86"/>
        <v>348.66180924196675</v>
      </c>
      <c r="S262" s="30">
        <f t="shared" si="87"/>
        <v>-3.2633129587122056</v>
      </c>
      <c r="T262" s="30">
        <f t="shared" si="88"/>
        <v>345.39849628325453</v>
      </c>
      <c r="V262" s="30">
        <f t="shared" si="89"/>
        <v>1293.0852740259409</v>
      </c>
      <c r="W262" s="30">
        <f t="shared" si="90"/>
        <v>355.92108751263061</v>
      </c>
      <c r="Y262" s="70">
        <v>244</v>
      </c>
      <c r="Z262" s="71">
        <f t="shared" si="91"/>
        <v>-100.76274508524256</v>
      </c>
      <c r="AA262" s="70" t="str">
        <f t="shared" si="83"/>
        <v>3.930958284846+13.6008555490838j</v>
      </c>
      <c r="AB262" s="70">
        <f t="shared" si="92"/>
        <v>3.9309582848460001</v>
      </c>
      <c r="AC262" s="70">
        <f t="shared" si="93"/>
        <v>13.6008555490838</v>
      </c>
      <c r="AD262" s="70"/>
    </row>
    <row r="263" spans="1:30">
      <c r="A263" s="21">
        <v>245</v>
      </c>
      <c r="B263" s="5">
        <f t="shared" si="84"/>
        <v>344.53125</v>
      </c>
      <c r="C263" s="24">
        <f t="shared" si="71"/>
        <v>350.70601772656312</v>
      </c>
      <c r="D263" s="24">
        <f t="shared" si="72"/>
        <v>3.7494268444675418</v>
      </c>
      <c r="E263" s="11">
        <f t="shared" si="73"/>
        <v>326.57174293831002</v>
      </c>
      <c r="F263" s="11">
        <f t="shared" si="74"/>
        <v>-90.374572645745118</v>
      </c>
      <c r="G263" s="6"/>
      <c r="H263" s="68">
        <f t="shared" si="75"/>
        <v>24.134274788253066</v>
      </c>
      <c r="I263" s="68">
        <f t="shared" si="76"/>
        <v>4.1876939292518225</v>
      </c>
      <c r="K263" s="2">
        <f t="shared" si="77"/>
        <v>3.5256946878597599</v>
      </c>
      <c r="L263" s="2">
        <f t="shared" si="78"/>
        <v>12.7402235559773</v>
      </c>
      <c r="M263" s="2">
        <f t="shared" si="79"/>
        <v>0.22373215660778201</v>
      </c>
      <c r="N263" s="2">
        <f t="shared" si="80"/>
        <v>-1.2894001896421801</v>
      </c>
      <c r="O263" s="28">
        <f t="shared" si="81"/>
        <v>-24.580668823313701</v>
      </c>
      <c r="P263" s="28">
        <f t="shared" si="82"/>
        <v>27.365101399799698</v>
      </c>
      <c r="Q263" s="2">
        <f t="shared" si="85"/>
        <v>2.7844325764859974</v>
      </c>
      <c r="R263" s="30">
        <f t="shared" si="86"/>
        <v>351.15241176162374</v>
      </c>
      <c r="S263" s="30">
        <f t="shared" si="87"/>
        <v>-3.2308266115466324</v>
      </c>
      <c r="T263" s="30">
        <f t="shared" si="88"/>
        <v>347.92158515007714</v>
      </c>
      <c r="V263" s="30">
        <f t="shared" si="89"/>
        <v>1314.9465573802854</v>
      </c>
      <c r="W263" s="30">
        <f t="shared" si="90"/>
        <v>354.55430076998942</v>
      </c>
      <c r="Y263" s="70">
        <v>245</v>
      </c>
      <c r="Z263" s="71">
        <f t="shared" si="91"/>
        <v>-86.186878716493297</v>
      </c>
      <c r="AA263" s="70" t="str">
        <f t="shared" si="83"/>
        <v>3.3623242861139+13.681750380672j</v>
      </c>
      <c r="AB263" s="70">
        <f t="shared" si="92"/>
        <v>3.3623242861139002</v>
      </c>
      <c r="AC263" s="70">
        <f t="shared" si="93"/>
        <v>13.681750380672</v>
      </c>
      <c r="AD263" s="70"/>
    </row>
    <row r="264" spans="1:30">
      <c r="A264" s="21">
        <v>246</v>
      </c>
      <c r="B264" s="5">
        <f t="shared" si="84"/>
        <v>345.9375</v>
      </c>
      <c r="C264" s="24">
        <f t="shared" si="71"/>
        <v>350.83441368586574</v>
      </c>
      <c r="D264" s="24">
        <f t="shared" si="72"/>
        <v>3.7714992545721522</v>
      </c>
      <c r="E264" s="11">
        <f t="shared" si="73"/>
        <v>328.69128867494879</v>
      </c>
      <c r="F264" s="11">
        <f t="shared" si="74"/>
        <v>-82.332881741550878</v>
      </c>
      <c r="G264" s="6"/>
      <c r="H264" s="68">
        <f t="shared" si="75"/>
        <v>22.143125010916968</v>
      </c>
      <c r="I264" s="68">
        <f t="shared" si="76"/>
        <v>10.472918158321663</v>
      </c>
      <c r="K264" s="2">
        <f t="shared" si="77"/>
        <v>3.2119720768166502</v>
      </c>
      <c r="L264" s="2">
        <f t="shared" si="78"/>
        <v>12.8229113178728</v>
      </c>
      <c r="M264" s="2">
        <f t="shared" si="79"/>
        <v>0.55952717775550198</v>
      </c>
      <c r="N264" s="2">
        <f t="shared" si="80"/>
        <v>-1.1830208215845699</v>
      </c>
      <c r="O264" s="28">
        <f t="shared" si="81"/>
        <v>-24.740204523920799</v>
      </c>
      <c r="P264" s="28">
        <f t="shared" si="82"/>
        <v>25.107398774092001</v>
      </c>
      <c r="Q264" s="2">
        <f t="shared" si="85"/>
        <v>0.36719425017120244</v>
      </c>
      <c r="R264" s="30">
        <f t="shared" si="86"/>
        <v>353.43149319886959</v>
      </c>
      <c r="S264" s="30">
        <f t="shared" si="87"/>
        <v>-2.9642737631750329</v>
      </c>
      <c r="T264" s="30">
        <f t="shared" si="88"/>
        <v>350.46721943569452</v>
      </c>
      <c r="V264" s="30">
        <f t="shared" si="89"/>
        <v>1323.1717296945008</v>
      </c>
      <c r="W264" s="30">
        <f t="shared" si="90"/>
        <v>350.0170051423417</v>
      </c>
      <c r="Y264" s="70">
        <v>246</v>
      </c>
      <c r="Z264" s="71">
        <f t="shared" si="91"/>
        <v>-71.859963583229217</v>
      </c>
      <c r="AA264" s="70" t="str">
        <f t="shared" si="83"/>
        <v>2.80340237810369+13.6867593664786j</v>
      </c>
      <c r="AB264" s="70">
        <f t="shared" si="92"/>
        <v>2.8034023781036899</v>
      </c>
      <c r="AC264" s="70">
        <f t="shared" si="93"/>
        <v>13.686759366478601</v>
      </c>
      <c r="AD264" s="70"/>
    </row>
    <row r="265" spans="1:30">
      <c r="A265" s="21">
        <v>247</v>
      </c>
      <c r="B265" s="5">
        <f t="shared" si="84"/>
        <v>347.34375</v>
      </c>
      <c r="C265" s="24">
        <f t="shared" si="71"/>
        <v>349.16059609647169</v>
      </c>
      <c r="D265" s="24">
        <f t="shared" si="72"/>
        <v>3.7511003414557149</v>
      </c>
      <c r="E265" s="11">
        <f t="shared" si="73"/>
        <v>330.61284306984868</v>
      </c>
      <c r="F265" s="11">
        <f t="shared" si="74"/>
        <v>-74.241596588019988</v>
      </c>
      <c r="G265" s="6"/>
      <c r="H265" s="68">
        <f t="shared" si="75"/>
        <v>18.547753026623031</v>
      </c>
      <c r="I265" s="68">
        <f t="shared" si="76"/>
        <v>15.999401790798192</v>
      </c>
      <c r="K265" s="2">
        <f t="shared" si="77"/>
        <v>2.8963146938978399</v>
      </c>
      <c r="L265" s="2">
        <f t="shared" si="78"/>
        <v>12.89787503747</v>
      </c>
      <c r="M265" s="2">
        <f t="shared" si="79"/>
        <v>0.85478564755787501</v>
      </c>
      <c r="N265" s="2">
        <f t="shared" si="80"/>
        <v>-0.99093411671953002</v>
      </c>
      <c r="O265" s="28">
        <f t="shared" si="81"/>
        <v>-24.884837650418699</v>
      </c>
      <c r="P265" s="28">
        <f t="shared" si="82"/>
        <v>21.030718625903202</v>
      </c>
      <c r="Q265" s="2">
        <f t="shared" si="85"/>
        <v>-3.8541190245154979</v>
      </c>
      <c r="R265" s="30">
        <f t="shared" si="86"/>
        <v>355.4976807202674</v>
      </c>
      <c r="S265" s="30">
        <f t="shared" si="87"/>
        <v>-2.4829655992801705</v>
      </c>
      <c r="T265" s="30">
        <f t="shared" si="88"/>
        <v>353.0147151209872</v>
      </c>
      <c r="V265" s="30">
        <f t="shared" si="89"/>
        <v>1309.7364312403558</v>
      </c>
      <c r="W265" s="30">
        <f t="shared" si="90"/>
        <v>338.50303983208937</v>
      </c>
      <c r="Y265" s="70">
        <v>247</v>
      </c>
      <c r="Z265" s="71">
        <f t="shared" si="91"/>
        <v>-58.242194797221799</v>
      </c>
      <c r="AA265" s="70" t="str">
        <f t="shared" si="83"/>
        <v>2.27214570198607+13.6214603602359j</v>
      </c>
      <c r="AB265" s="70">
        <f t="shared" si="92"/>
        <v>2.2721457019860698</v>
      </c>
      <c r="AC265" s="70">
        <f t="shared" si="93"/>
        <v>13.621460360235901</v>
      </c>
      <c r="AD265" s="70"/>
    </row>
    <row r="266" spans="1:30">
      <c r="A266" s="21">
        <v>248</v>
      </c>
      <c r="B266" s="5">
        <f t="shared" si="84"/>
        <v>348.75</v>
      </c>
      <c r="C266" s="24">
        <f t="shared" si="71"/>
        <v>345.94388452226525</v>
      </c>
      <c r="D266" s="24">
        <f t="shared" si="72"/>
        <v>3.6670293985555698</v>
      </c>
      <c r="E266" s="11">
        <f t="shared" si="73"/>
        <v>332.33524865049367</v>
      </c>
      <c r="F266" s="11">
        <f t="shared" si="74"/>
        <v>-66.105591072777145</v>
      </c>
      <c r="G266" s="6"/>
      <c r="H266" s="68">
        <f t="shared" si="75"/>
        <v>13.608635871771593</v>
      </c>
      <c r="I266" s="68">
        <f t="shared" si="76"/>
        <v>20.366762867710019</v>
      </c>
      <c r="K266" s="2">
        <f t="shared" si="77"/>
        <v>2.5789126793076198</v>
      </c>
      <c r="L266" s="2">
        <f t="shared" si="78"/>
        <v>12.965069559427301</v>
      </c>
      <c r="M266" s="2">
        <f t="shared" si="79"/>
        <v>1.0881167192479499</v>
      </c>
      <c r="N266" s="2">
        <f t="shared" si="80"/>
        <v>-0.72705634736430202</v>
      </c>
      <c r="O266" s="28">
        <f t="shared" si="81"/>
        <v>-25.014481081220001</v>
      </c>
      <c r="P266" s="28">
        <f t="shared" si="82"/>
        <v>15.430407742156</v>
      </c>
      <c r="Q266" s="2">
        <f t="shared" si="85"/>
        <v>-9.5840733390640018</v>
      </c>
      <c r="R266" s="30">
        <f t="shared" si="86"/>
        <v>357.34972973171369</v>
      </c>
      <c r="S266" s="30">
        <f t="shared" si="87"/>
        <v>-1.8217718703844064</v>
      </c>
      <c r="T266" s="30">
        <f t="shared" si="88"/>
        <v>355.52795786132924</v>
      </c>
      <c r="V266" s="30">
        <f t="shared" si="89"/>
        <v>1268.5863947936598</v>
      </c>
      <c r="W266" s="30">
        <f t="shared" si="90"/>
        <v>317.09666406206816</v>
      </c>
      <c r="Y266" s="70">
        <v>248</v>
      </c>
      <c r="Z266" s="71">
        <f t="shared" si="91"/>
        <v>-45.738828205067122</v>
      </c>
      <c r="AA266" s="70" t="str">
        <f t="shared" si="83"/>
        <v>1.78436410718814+13.4959699421067j</v>
      </c>
      <c r="AB266" s="70">
        <f t="shared" si="92"/>
        <v>1.78436410718814</v>
      </c>
      <c r="AC266" s="70">
        <f t="shared" si="93"/>
        <v>13.495969942106701</v>
      </c>
      <c r="AD266" s="70"/>
    </row>
    <row r="267" spans="1:30">
      <c r="A267" s="21">
        <v>249</v>
      </c>
      <c r="B267" s="5">
        <f t="shared" si="84"/>
        <v>350.15625</v>
      </c>
      <c r="C267" s="24">
        <f t="shared" si="71"/>
        <v>341.54106996022176</v>
      </c>
      <c r="D267" s="24">
        <f t="shared" si="72"/>
        <v>3.5025732781993204</v>
      </c>
      <c r="E267" s="11">
        <f t="shared" si="73"/>
        <v>333.85746790416704</v>
      </c>
      <c r="F267" s="11">
        <f t="shared" si="74"/>
        <v>-57.929766021319047</v>
      </c>
      <c r="G267" s="6"/>
      <c r="H267" s="68">
        <f t="shared" si="75"/>
        <v>7.6836020560547471</v>
      </c>
      <c r="I267" s="68">
        <f t="shared" si="76"/>
        <v>23.258595388462123</v>
      </c>
      <c r="K267" s="2">
        <f t="shared" si="77"/>
        <v>2.2599572241511301</v>
      </c>
      <c r="L267" s="2">
        <f t="shared" si="78"/>
        <v>13.0244544082771</v>
      </c>
      <c r="M267" s="2">
        <f t="shared" si="79"/>
        <v>1.2426160540481901</v>
      </c>
      <c r="N267" s="2">
        <f t="shared" si="80"/>
        <v>-0.41050489542922503</v>
      </c>
      <c r="O267" s="28">
        <f t="shared" si="81"/>
        <v>-25.129056723969601</v>
      </c>
      <c r="P267" s="28">
        <f t="shared" si="82"/>
        <v>8.7121967088063705</v>
      </c>
      <c r="Q267" s="2">
        <f t="shared" si="85"/>
        <v>-16.41686001516323</v>
      </c>
      <c r="R267" s="30">
        <f t="shared" si="86"/>
        <v>358.98652462813664</v>
      </c>
      <c r="S267" s="30">
        <f t="shared" si="87"/>
        <v>-1.0285946527516234</v>
      </c>
      <c r="T267" s="30">
        <f t="shared" si="88"/>
        <v>357.95792997538501</v>
      </c>
      <c r="V267" s="30">
        <f t="shared" si="89"/>
        <v>1196.2726250502774</v>
      </c>
      <c r="W267" s="30">
        <f t="shared" si="90"/>
        <v>284.36818517468805</v>
      </c>
      <c r="Y267" s="70">
        <v>249</v>
      </c>
      <c r="Z267" s="71">
        <f t="shared" si="91"/>
        <v>-34.671170632856928</v>
      </c>
      <c r="AA267" s="70" t="str">
        <f t="shared" si="83"/>
        <v>1.35259242222152+13.3242072498075j</v>
      </c>
      <c r="AB267" s="70">
        <f t="shared" si="92"/>
        <v>1.35259242222152</v>
      </c>
      <c r="AC267" s="70">
        <f t="shared" si="93"/>
        <v>13.3242072498075</v>
      </c>
      <c r="AD267" s="70"/>
    </row>
    <row r="268" spans="1:30">
      <c r="A268" s="21">
        <v>250</v>
      </c>
      <c r="B268" s="5">
        <f t="shared" si="84"/>
        <v>351.5625</v>
      </c>
      <c r="C268" s="24">
        <f t="shared" si="71"/>
        <v>336.38049155258193</v>
      </c>
      <c r="D268" s="24">
        <f t="shared" si="72"/>
        <v>3.24673095974974</v>
      </c>
      <c r="E268" s="11">
        <f t="shared" si="73"/>
        <v>335.17858390290979</v>
      </c>
      <c r="F268" s="11">
        <f t="shared" si="74"/>
        <v>-49.719046244942874</v>
      </c>
      <c r="G268" s="6"/>
      <c r="H268" s="68">
        <f t="shared" si="75"/>
        <v>1.2019076496721617</v>
      </c>
      <c r="I268" s="68">
        <f t="shared" si="76"/>
        <v>24.465392251130158</v>
      </c>
      <c r="K268" s="2">
        <f t="shared" si="77"/>
        <v>1.93964045526805</v>
      </c>
      <c r="L268" s="2">
        <f t="shared" si="78"/>
        <v>13.0759938128071</v>
      </c>
      <c r="M268" s="2">
        <f t="shared" si="79"/>
        <v>1.3070905044816901</v>
      </c>
      <c r="N268" s="2">
        <f t="shared" si="80"/>
        <v>-6.4213238848758597E-2</v>
      </c>
      <c r="O268" s="28">
        <f t="shared" si="81"/>
        <v>-25.228495562584701</v>
      </c>
      <c r="P268" s="28">
        <f t="shared" si="82"/>
        <v>1.3628055947420601</v>
      </c>
      <c r="Q268" s="2">
        <f t="shared" si="85"/>
        <v>-23.865689967842641</v>
      </c>
      <c r="R268" s="30">
        <f t="shared" si="86"/>
        <v>360.40707946549452</v>
      </c>
      <c r="S268" s="30">
        <f t="shared" si="87"/>
        <v>-0.16089794506989841</v>
      </c>
      <c r="T268" s="30">
        <f t="shared" si="88"/>
        <v>360.24618152042456</v>
      </c>
      <c r="V268" s="30">
        <f t="shared" si="89"/>
        <v>1092.1369561796037</v>
      </c>
      <c r="W268" s="30">
        <f t="shared" si="90"/>
        <v>240.85691319685102</v>
      </c>
      <c r="Y268" s="70">
        <v>250</v>
      </c>
      <c r="Z268" s="71">
        <f t="shared" si="91"/>
        <v>-25.253653993812716</v>
      </c>
      <c r="AA268" s="70" t="str">
        <f t="shared" si="83"/>
        <v>0.985196069297548+13.1228826587699j</v>
      </c>
      <c r="AB268" s="70">
        <f t="shared" si="92"/>
        <v>0.98519606929754799</v>
      </c>
      <c r="AC268" s="70">
        <f t="shared" si="93"/>
        <v>13.1228826587699</v>
      </c>
      <c r="AD268" s="70"/>
    </row>
    <row r="269" spans="1:30">
      <c r="A269" s="21">
        <v>251</v>
      </c>
      <c r="B269" s="5">
        <f t="shared" si="84"/>
        <v>352.96875</v>
      </c>
      <c r="C269" s="24">
        <f t="shared" si="71"/>
        <v>330.93093845189065</v>
      </c>
      <c r="D269" s="24">
        <f t="shared" si="72"/>
        <v>2.89502435355026</v>
      </c>
      <c r="E269" s="11">
        <f t="shared" si="73"/>
        <v>336.29780085584378</v>
      </c>
      <c r="F269" s="11">
        <f t="shared" si="74"/>
        <v>-41.478377574224226</v>
      </c>
      <c r="G269" s="6"/>
      <c r="H269" s="68">
        <f t="shared" si="75"/>
        <v>-5.3668624039531165</v>
      </c>
      <c r="I269" s="68">
        <f t="shared" si="76"/>
        <v>23.89972359541078</v>
      </c>
      <c r="K269" s="2">
        <f t="shared" si="77"/>
        <v>1.61815531950257</v>
      </c>
      <c r="L269" s="2">
        <f t="shared" si="78"/>
        <v>13.119656727607101</v>
      </c>
      <c r="M269" s="2">
        <f t="shared" si="79"/>
        <v>1.27686903404769</v>
      </c>
      <c r="N269" s="2">
        <f t="shared" si="80"/>
        <v>0.286730530009911</v>
      </c>
      <c r="O269" s="28">
        <f t="shared" si="81"/>
        <v>-25.312737698827</v>
      </c>
      <c r="P269" s="28">
        <f t="shared" si="82"/>
        <v>-6.0853178797165901</v>
      </c>
      <c r="Q269" s="2">
        <f t="shared" si="85"/>
        <v>-31.398055578543591</v>
      </c>
      <c r="R269" s="30">
        <f t="shared" si="86"/>
        <v>361.61053855467077</v>
      </c>
      <c r="S269" s="30">
        <f t="shared" si="87"/>
        <v>0.71845547576347357</v>
      </c>
      <c r="T269" s="30">
        <f t="shared" si="88"/>
        <v>362.32899403043427</v>
      </c>
      <c r="V269" s="30">
        <f t="shared" si="89"/>
        <v>958.05312616146557</v>
      </c>
      <c r="W269" s="30">
        <f t="shared" si="90"/>
        <v>189.27119507496542</v>
      </c>
      <c r="Y269" s="70">
        <v>251</v>
      </c>
      <c r="Z269" s="71">
        <f t="shared" si="91"/>
        <v>-17.578653978813445</v>
      </c>
      <c r="AA269" s="70" t="str">
        <f t="shared" si="83"/>
        <v>0.685778810769791+12.9102845810603j</v>
      </c>
      <c r="AB269" s="70">
        <f t="shared" si="92"/>
        <v>0.68577881076979097</v>
      </c>
      <c r="AC269" s="70">
        <f t="shared" si="93"/>
        <v>12.910284581060299</v>
      </c>
      <c r="AD269" s="70"/>
    </row>
    <row r="270" spans="1:30">
      <c r="A270" s="21">
        <v>252</v>
      </c>
      <c r="B270" s="5">
        <f t="shared" si="84"/>
        <v>354.375</v>
      </c>
      <c r="C270" s="24">
        <f t="shared" si="71"/>
        <v>325.66762987215981</v>
      </c>
      <c r="D270" s="24">
        <f t="shared" si="72"/>
        <v>2.44983659133863</v>
      </c>
      <c r="E270" s="11">
        <f t="shared" si="73"/>
        <v>337.2144445885271</v>
      </c>
      <c r="F270" s="11">
        <f t="shared" si="74"/>
        <v>-33.212723879830705</v>
      </c>
      <c r="G270" s="6"/>
      <c r="H270" s="68">
        <f t="shared" si="75"/>
        <v>-11.546814716367292</v>
      </c>
      <c r="I270" s="68">
        <f t="shared" si="76"/>
        <v>21.602570909636746</v>
      </c>
      <c r="K270" s="2">
        <f t="shared" si="77"/>
        <v>1.29569546747931</v>
      </c>
      <c r="L270" s="2">
        <f t="shared" si="78"/>
        <v>13.155416851769999</v>
      </c>
      <c r="M270" s="2">
        <f t="shared" si="79"/>
        <v>1.15414112385932</v>
      </c>
      <c r="N270" s="2">
        <f t="shared" si="80"/>
        <v>0.61690128316156301</v>
      </c>
      <c r="O270" s="28">
        <f t="shared" si="81"/>
        <v>-25.3817323883837</v>
      </c>
      <c r="P270" s="28">
        <f t="shared" si="82"/>
        <v>-13.092573045198201</v>
      </c>
      <c r="Q270" s="2">
        <f t="shared" si="85"/>
        <v>-38.474305433581904</v>
      </c>
      <c r="R270" s="30">
        <f t="shared" si="86"/>
        <v>362.59617697691078</v>
      </c>
      <c r="S270" s="30">
        <f t="shared" si="87"/>
        <v>1.5457583288309085</v>
      </c>
      <c r="T270" s="30">
        <f t="shared" si="88"/>
        <v>364.1419353057417</v>
      </c>
      <c r="V270" s="30">
        <f t="shared" si="89"/>
        <v>797.83247627534251</v>
      </c>
      <c r="W270" s="30">
        <f t="shared" si="90"/>
        <v>134.28851494025105</v>
      </c>
      <c r="Y270" s="70">
        <v>252</v>
      </c>
      <c r="Z270" s="71">
        <f t="shared" si="91"/>
        <v>-11.610152970193958</v>
      </c>
      <c r="AA270" s="70" t="str">
        <f t="shared" si="83"/>
        <v>0.452935526596699+12.704952278435j</v>
      </c>
      <c r="AB270" s="70">
        <f t="shared" si="92"/>
        <v>0.452935526596699</v>
      </c>
      <c r="AC270" s="70">
        <f t="shared" si="93"/>
        <v>12.704952278435</v>
      </c>
      <c r="AD270" s="70"/>
    </row>
    <row r="271" spans="1:30">
      <c r="A271" s="21">
        <v>253</v>
      </c>
      <c r="B271" s="5">
        <f t="shared" si="84"/>
        <v>355.78125</v>
      </c>
      <c r="C271" s="24">
        <f t="shared" si="71"/>
        <v>321.03773803338487</v>
      </c>
      <c r="D271" s="24">
        <f t="shared" si="72"/>
        <v>1.920253286359686</v>
      </c>
      <c r="E271" s="11">
        <f t="shared" si="73"/>
        <v>337.92796294905048</v>
      </c>
      <c r="F271" s="11">
        <f t="shared" si="74"/>
        <v>-24.927064082476011</v>
      </c>
      <c r="G271" s="6"/>
      <c r="H271" s="68">
        <f t="shared" si="75"/>
        <v>-16.890224915665598</v>
      </c>
      <c r="I271" s="68">
        <f t="shared" si="76"/>
        <v>17.740358009302664</v>
      </c>
      <c r="K271" s="2">
        <f t="shared" si="77"/>
        <v>0.97245513695563801</v>
      </c>
      <c r="L271" s="2">
        <f t="shared" si="78"/>
        <v>13.1832526447341</v>
      </c>
      <c r="M271" s="2">
        <f t="shared" si="79"/>
        <v>0.94779814940404805</v>
      </c>
      <c r="N271" s="2">
        <f t="shared" si="80"/>
        <v>0.90237885332930901</v>
      </c>
      <c r="O271" s="28">
        <f t="shared" si="81"/>
        <v>-25.4354380714339</v>
      </c>
      <c r="P271" s="28">
        <f t="shared" si="82"/>
        <v>-19.151299201564601</v>
      </c>
      <c r="Q271" s="2">
        <f t="shared" si="85"/>
        <v>-44.586737272998505</v>
      </c>
      <c r="R271" s="30">
        <f t="shared" si="86"/>
        <v>363.36340102048439</v>
      </c>
      <c r="S271" s="30">
        <f t="shared" si="87"/>
        <v>2.2610742858990029</v>
      </c>
      <c r="T271" s="30">
        <f t="shared" si="88"/>
        <v>365.62447530638337</v>
      </c>
      <c r="V271" s="30">
        <f t="shared" si="89"/>
        <v>616.47377150408727</v>
      </c>
      <c r="W271" s="30">
        <f t="shared" si="90"/>
        <v>81.932257492233916</v>
      </c>
      <c r="Y271" s="70">
        <v>253</v>
      </c>
      <c r="Z271" s="71">
        <f t="shared" si="91"/>
        <v>-7.1867060731733474</v>
      </c>
      <c r="AA271" s="70" t="str">
        <f t="shared" si="83"/>
        <v>0.280367925220719+12.5243308427429j</v>
      </c>
      <c r="AB271" s="70">
        <f t="shared" si="92"/>
        <v>0.28036792522071902</v>
      </c>
      <c r="AC271" s="70">
        <f t="shared" si="93"/>
        <v>12.5243308427429</v>
      </c>
      <c r="AD271" s="70"/>
    </row>
    <row r="272" spans="1:30">
      <c r="A272" s="21">
        <v>254</v>
      </c>
      <c r="B272" s="5">
        <f t="shared" si="84"/>
        <v>357.1875</v>
      </c>
      <c r="C272" s="24">
        <f t="shared" si="71"/>
        <v>317.4279518177604</v>
      </c>
      <c r="D272" s="24">
        <f t="shared" si="72"/>
        <v>1.3214182551622442</v>
      </c>
      <c r="E272" s="11">
        <f t="shared" si="73"/>
        <v>338.43792614063369</v>
      </c>
      <c r="F272" s="11">
        <f t="shared" si="74"/>
        <v>-16.626389153801295</v>
      </c>
      <c r="G272" s="6"/>
      <c r="H272" s="68">
        <f t="shared" si="75"/>
        <v>-21.009974322873315</v>
      </c>
      <c r="I272" s="68">
        <f t="shared" si="76"/>
        <v>12.59289398637994</v>
      </c>
      <c r="K272" s="2">
        <f t="shared" si="77"/>
        <v>0.64862903581991305</v>
      </c>
      <c r="L272" s="2">
        <f t="shared" si="78"/>
        <v>13.203147339258599</v>
      </c>
      <c r="M272" s="2">
        <f t="shared" si="79"/>
        <v>0.67278921934233105</v>
      </c>
      <c r="N272" s="2">
        <f t="shared" si="80"/>
        <v>1.1224809990758799</v>
      </c>
      <c r="O272" s="28">
        <f t="shared" si="81"/>
        <v>-25.473822397682099</v>
      </c>
      <c r="P272" s="28">
        <f t="shared" si="82"/>
        <v>-23.822554553512301</v>
      </c>
      <c r="Q272" s="2">
        <f t="shared" si="85"/>
        <v>-49.296376951194404</v>
      </c>
      <c r="R272" s="30">
        <f t="shared" si="86"/>
        <v>363.91174853831581</v>
      </c>
      <c r="S272" s="30">
        <f t="shared" si="87"/>
        <v>2.8125802306389858</v>
      </c>
      <c r="T272" s="30">
        <f t="shared" si="88"/>
        <v>366.72432876895482</v>
      </c>
      <c r="V272" s="30">
        <f t="shared" si="89"/>
        <v>419.45509023074987</v>
      </c>
      <c r="W272" s="30">
        <f t="shared" si="90"/>
        <v>38.610894144189281</v>
      </c>
      <c r="Y272" s="70">
        <v>254</v>
      </c>
      <c r="Z272" s="71">
        <f t="shared" si="91"/>
        <v>-4.0334951674213553</v>
      </c>
      <c r="AA272" s="70" t="str">
        <f t="shared" si="83"/>
        <v>0.157354796476097+12.3835057886138j</v>
      </c>
      <c r="AB272" s="70">
        <f t="shared" si="92"/>
        <v>0.15735479647609699</v>
      </c>
      <c r="AC272" s="70">
        <f t="shared" si="93"/>
        <v>12.3835057886138</v>
      </c>
      <c r="AD272" s="70"/>
    </row>
    <row r="273" spans="1:30">
      <c r="A273" s="21">
        <v>255</v>
      </c>
      <c r="B273" s="5">
        <f t="shared" si="84"/>
        <v>358.59375</v>
      </c>
      <c r="C273" s="24">
        <f t="shared" si="71"/>
        <v>315.13643110546047</v>
      </c>
      <c r="D273" s="24">
        <f t="shared" si="72"/>
        <v>0.67345036925740098</v>
      </c>
      <c r="E273" s="11">
        <f t="shared" si="73"/>
        <v>338.7440269805191</v>
      </c>
      <c r="F273" s="11">
        <f t="shared" si="74"/>
        <v>-8.3156991100004625</v>
      </c>
      <c r="G273" s="6"/>
      <c r="H273" s="68">
        <f t="shared" si="75"/>
        <v>-23.607595875058607</v>
      </c>
      <c r="I273" s="68">
        <f t="shared" si="76"/>
        <v>6.5331016370416259</v>
      </c>
      <c r="K273" s="2">
        <f t="shared" si="77"/>
        <v>0.324412224806787</v>
      </c>
      <c r="L273" s="2">
        <f t="shared" si="78"/>
        <v>13.2150889515234</v>
      </c>
      <c r="M273" s="2">
        <f t="shared" si="79"/>
        <v>0.34903814445061399</v>
      </c>
      <c r="N273" s="2">
        <f t="shared" si="80"/>
        <v>1.26126178910967</v>
      </c>
      <c r="O273" s="28">
        <f t="shared" si="81"/>
        <v>-25.496862245845499</v>
      </c>
      <c r="P273" s="28">
        <f t="shared" si="82"/>
        <v>-26.767916607998199</v>
      </c>
      <c r="Q273" s="2">
        <f t="shared" si="85"/>
        <v>-52.264778853843694</v>
      </c>
      <c r="R273" s="30">
        <f t="shared" si="86"/>
        <v>364.24088922636457</v>
      </c>
      <c r="S273" s="30">
        <f t="shared" si="87"/>
        <v>3.1603207329395921</v>
      </c>
      <c r="T273" s="30">
        <f t="shared" si="88"/>
        <v>367.4012099593042</v>
      </c>
      <c r="V273" s="30">
        <f t="shared" si="89"/>
        <v>212.22874589443185</v>
      </c>
      <c r="W273" s="30">
        <f t="shared" si="90"/>
        <v>9.9999303461251881</v>
      </c>
      <c r="Y273" s="70">
        <v>255</v>
      </c>
      <c r="Z273" s="71">
        <f t="shared" si="91"/>
        <v>-1.7825974729588365</v>
      </c>
      <c r="AA273" s="70" t="str">
        <f t="shared" si="83"/>
        <v>0.06954272929886+12.2941089354287j</v>
      </c>
      <c r="AB273" s="70">
        <f t="shared" si="92"/>
        <v>6.9542729298860004E-2</v>
      </c>
      <c r="AC273" s="70">
        <f t="shared" si="93"/>
        <v>12.294108935428699</v>
      </c>
      <c r="AD273" s="70"/>
    </row>
    <row r="276" spans="1:30">
      <c r="C276" s="23" t="s">
        <v>82</v>
      </c>
      <c r="D276" s="23" t="s">
        <v>83</v>
      </c>
      <c r="E276" s="23" t="s">
        <v>84</v>
      </c>
      <c r="G276" s="23"/>
      <c r="H276" s="23" t="s">
        <v>85</v>
      </c>
      <c r="I276" s="23"/>
      <c r="J276" s="23"/>
      <c r="K276" s="23" t="s">
        <v>86</v>
      </c>
      <c r="L276" s="23"/>
      <c r="M276" s="23" t="s">
        <v>87</v>
      </c>
      <c r="N276" s="23"/>
      <c r="O276" s="25" t="s">
        <v>100</v>
      </c>
      <c r="P276" s="25" t="s">
        <v>101</v>
      </c>
      <c r="Q276" s="23" t="s">
        <v>88</v>
      </c>
      <c r="R276" s="25" t="s">
        <v>97</v>
      </c>
      <c r="S276" s="25" t="s">
        <v>98</v>
      </c>
      <c r="T276" s="25" t="s">
        <v>99</v>
      </c>
    </row>
    <row r="277" spans="1:30">
      <c r="A277" s="21">
        <v>0</v>
      </c>
      <c r="C277" s="2">
        <f>C18*C18</f>
        <v>98816.666666666686</v>
      </c>
      <c r="D277" s="2">
        <f t="shared" ref="D277:E277" si="94">D18*D18</f>
        <v>2.5706067094920551E-32</v>
      </c>
      <c r="E277" s="2">
        <f t="shared" si="94"/>
        <v>114816.6666666667</v>
      </c>
      <c r="H277" s="2">
        <f>H18*H18</f>
        <v>600.00000000000011</v>
      </c>
      <c r="K277" s="2">
        <f>K18*K18</f>
        <v>0</v>
      </c>
      <c r="M277" s="2">
        <f>M18*M18</f>
        <v>2.5706067094920551E-32</v>
      </c>
      <c r="O277" s="2">
        <f t="shared" ref="O277:P277" si="95">O18*O18</f>
        <v>650.48175126218212</v>
      </c>
      <c r="P277" s="2">
        <f t="shared" si="95"/>
        <v>771.39508502551132</v>
      </c>
      <c r="Q277" s="2">
        <f>Q18*Q18</f>
        <v>2838.603240110866</v>
      </c>
      <c r="R277" s="2">
        <f t="shared" ref="R277:S277" si="96">R18*R18</f>
        <v>132751.3778086098</v>
      </c>
      <c r="S277" s="2">
        <f t="shared" si="96"/>
        <v>10.752514744385936</v>
      </c>
      <c r="T277" s="2">
        <f>T18*T18</f>
        <v>135151.61658380818</v>
      </c>
      <c r="AB277" s="2">
        <f>AB18*AB18</f>
        <v>1.3706468519811264E-32</v>
      </c>
    </row>
    <row r="278" spans="1:30">
      <c r="A278" s="21">
        <v>1</v>
      </c>
      <c r="C278" s="2">
        <f t="shared" ref="C278:E278" si="97">C19*C19</f>
        <v>99310.970209886669</v>
      </c>
      <c r="D278" s="2">
        <f t="shared" si="97"/>
        <v>0.45353539985294183</v>
      </c>
      <c r="E278" s="2">
        <f t="shared" si="97"/>
        <v>114747.51581497864</v>
      </c>
      <c r="H278" s="2">
        <f t="shared" ref="H278:H341" si="98">H19*H19</f>
        <v>557.31858300008184</v>
      </c>
      <c r="K278" s="2">
        <f t="shared" ref="K278:K341" si="99">K19*K19</f>
        <v>0.105243291604088</v>
      </c>
      <c r="M278" s="2">
        <f t="shared" ref="M278:M341" si="100">M19*M19</f>
        <v>0.12182762628153535</v>
      </c>
      <c r="O278" s="2">
        <f t="shared" ref="O278:P278" si="101">O19*O19</f>
        <v>650.08998438362153</v>
      </c>
      <c r="P278" s="2">
        <f t="shared" si="101"/>
        <v>716.52135953274581</v>
      </c>
      <c r="Q278" s="2">
        <f t="shared" ref="Q278:S341" si="102">Q19*Q19</f>
        <v>2731.6071086411871</v>
      </c>
      <c r="R278" s="2">
        <f t="shared" si="102"/>
        <v>132671.42538441278</v>
      </c>
      <c r="S278" s="2">
        <f t="shared" si="102"/>
        <v>9.9876271350481556</v>
      </c>
      <c r="T278" s="2">
        <f t="shared" ref="T278:T341" si="103">T19*T19</f>
        <v>134983.64907956074</v>
      </c>
      <c r="AB278" s="2">
        <f t="shared" ref="AB278:AB341" si="104">AB19*AB19</f>
        <v>4.836191198333159E-3</v>
      </c>
    </row>
    <row r="279" spans="1:30">
      <c r="A279" s="21">
        <v>2</v>
      </c>
      <c r="C279" s="2">
        <f t="shared" ref="C279:E279" si="105">C20*C20</f>
        <v>100760.50459521839</v>
      </c>
      <c r="D279" s="2">
        <f t="shared" si="105"/>
        <v>1.7461462050759817</v>
      </c>
      <c r="E279" s="2">
        <f t="shared" si="105"/>
        <v>114540.22985037307</v>
      </c>
      <c r="H279" s="2">
        <f t="shared" si="98"/>
        <v>441.41902104779945</v>
      </c>
      <c r="K279" s="2">
        <f t="shared" si="99"/>
        <v>0.42071962610865432</v>
      </c>
      <c r="M279" s="2">
        <f t="shared" si="100"/>
        <v>0.45264533366325516</v>
      </c>
      <c r="O279" s="2">
        <f t="shared" ref="O279:P279" si="106">O20*O20</f>
        <v>648.91562754865015</v>
      </c>
      <c r="P279" s="2">
        <f t="shared" si="106"/>
        <v>567.51410545506963</v>
      </c>
      <c r="Q279" s="2">
        <f t="shared" si="102"/>
        <v>2430.132780514251</v>
      </c>
      <c r="R279" s="2">
        <f t="shared" si="102"/>
        <v>132431.76072421443</v>
      </c>
      <c r="S279" s="2">
        <f t="shared" si="102"/>
        <v>7.9106075537807907</v>
      </c>
      <c r="T279" s="2">
        <f t="shared" si="103"/>
        <v>134486.73331104041</v>
      </c>
      <c r="AB279" s="2">
        <f t="shared" si="104"/>
        <v>2.4760531974031389E-2</v>
      </c>
    </row>
    <row r="280" spans="1:30">
      <c r="A280" s="21">
        <v>3</v>
      </c>
      <c r="C280" s="2">
        <f t="shared" ref="C280:E280" si="107">C21*C21</f>
        <v>103065.22924159218</v>
      </c>
      <c r="D280" s="2">
        <f t="shared" si="107"/>
        <v>3.687372683775151</v>
      </c>
      <c r="E280" s="2">
        <f t="shared" si="107"/>
        <v>114195.30814289484</v>
      </c>
      <c r="H280" s="2">
        <f t="shared" si="98"/>
        <v>285.27969770177481</v>
      </c>
      <c r="K280" s="2">
        <f t="shared" si="99"/>
        <v>0.94566899339140864</v>
      </c>
      <c r="M280" s="2">
        <f t="shared" si="100"/>
        <v>0.89832133201372666</v>
      </c>
      <c r="O280" s="2">
        <f t="shared" ref="O280:P280" si="108">O21*O21</f>
        <v>646.96150988574902</v>
      </c>
      <c r="P280" s="2">
        <f t="shared" si="108"/>
        <v>366.77226110785273</v>
      </c>
      <c r="Q280" s="2">
        <f t="shared" si="102"/>
        <v>1987.977140651403</v>
      </c>
      <c r="R280" s="2">
        <f t="shared" si="102"/>
        <v>132032.96120117337</v>
      </c>
      <c r="S280" s="2">
        <f t="shared" si="102"/>
        <v>5.1124569263536221</v>
      </c>
      <c r="T280" s="2">
        <f t="shared" si="103"/>
        <v>133681.25694306815</v>
      </c>
      <c r="AB280" s="2">
        <f t="shared" si="104"/>
        <v>7.8606173492573497E-2</v>
      </c>
    </row>
    <row r="281" spans="1:30">
      <c r="A281" s="21">
        <v>4</v>
      </c>
      <c r="C281" s="2">
        <f t="shared" ref="C281:E281" si="109">C22*C22</f>
        <v>106059.40514654999</v>
      </c>
      <c r="D281" s="2">
        <f t="shared" si="109"/>
        <v>6.0016993242616774</v>
      </c>
      <c r="E281" s="2">
        <f t="shared" si="109"/>
        <v>113713.58163914882</v>
      </c>
      <c r="H281" s="2">
        <f t="shared" si="98"/>
        <v>133.3289300941195</v>
      </c>
      <c r="K281" s="2">
        <f t="shared" si="99"/>
        <v>1.6788267444464275</v>
      </c>
      <c r="M281" s="2">
        <f t="shared" si="100"/>
        <v>1.3320417337832542</v>
      </c>
      <c r="O281" s="2">
        <f t="shared" ref="O281:P281" si="110">O22*O22</f>
        <v>644.23233903552614</v>
      </c>
      <c r="P281" s="2">
        <f t="shared" si="110"/>
        <v>171.4154689438557</v>
      </c>
      <c r="Q281" s="2">
        <f t="shared" si="102"/>
        <v>1480.2721785965653</v>
      </c>
      <c r="R281" s="2">
        <f t="shared" si="102"/>
        <v>131475.98755827121</v>
      </c>
      <c r="S281" s="2">
        <f t="shared" si="102"/>
        <v>2.389368811150304</v>
      </c>
      <c r="T281" s="2">
        <f t="shared" si="103"/>
        <v>132599.34904821106</v>
      </c>
      <c r="AB281" s="2">
        <f t="shared" si="104"/>
        <v>0.20515059125343266</v>
      </c>
    </row>
    <row r="282" spans="1:30">
      <c r="A282" s="21">
        <v>5</v>
      </c>
      <c r="C282" s="2">
        <f t="shared" ref="C282:E282" si="111">C23*C23</f>
        <v>109515.28602464896</v>
      </c>
      <c r="D282" s="2">
        <f t="shared" si="111"/>
        <v>8.3811660076490408</v>
      </c>
      <c r="E282" s="2">
        <f t="shared" si="111"/>
        <v>113096.2108604768</v>
      </c>
      <c r="H282" s="2">
        <f t="shared" si="98"/>
        <v>28.803212062967084</v>
      </c>
      <c r="K282" s="2">
        <f t="shared" si="99"/>
        <v>2.6184266380344319</v>
      </c>
      <c r="M282" s="2">
        <f t="shared" si="100"/>
        <v>1.630394530109881</v>
      </c>
      <c r="O282" s="2">
        <f t="shared" ref="O282:P282" si="112">O23*O23</f>
        <v>640.73468980961763</v>
      </c>
      <c r="P282" s="2">
        <f t="shared" si="112"/>
        <v>37.031093697200482</v>
      </c>
      <c r="Q282" s="2">
        <f t="shared" si="102"/>
        <v>985.83789411332305</v>
      </c>
      <c r="R282" s="2">
        <f t="shared" si="102"/>
        <v>130762.18159379908</v>
      </c>
      <c r="S282" s="2">
        <f t="shared" si="102"/>
        <v>0.51617827065454081</v>
      </c>
      <c r="T282" s="2">
        <f t="shared" si="103"/>
        <v>131282.29991510647</v>
      </c>
      <c r="AB282" s="2">
        <f t="shared" si="104"/>
        <v>0.4702925773008178</v>
      </c>
    </row>
    <row r="283" spans="1:30">
      <c r="A283" s="21">
        <v>6</v>
      </c>
      <c r="C283" s="2">
        <f t="shared" ref="C283:E283" si="113">C24*C24</f>
        <v>113151.8350971568</v>
      </c>
      <c r="D283" s="2">
        <f t="shared" si="113"/>
        <v>10.541261924997535</v>
      </c>
      <c r="E283" s="2">
        <f t="shared" si="113"/>
        <v>112344.68310715994</v>
      </c>
      <c r="H283" s="2">
        <f t="shared" si="98"/>
        <v>1.4445819983409141</v>
      </c>
      <c r="K283" s="2">
        <f t="shared" si="99"/>
        <v>3.7622050957124871</v>
      </c>
      <c r="M283" s="2">
        <f t="shared" si="100"/>
        <v>1.708485586906199</v>
      </c>
      <c r="O283" s="2">
        <f t="shared" ref="O283:P283" si="114">O24*O24</f>
        <v>636.476988351356</v>
      </c>
      <c r="P283" s="2">
        <f t="shared" si="114"/>
        <v>1.8572390890608321</v>
      </c>
      <c r="Q283" s="2">
        <f t="shared" si="102"/>
        <v>569.57115764117486</v>
      </c>
      <c r="R283" s="2">
        <f t="shared" si="102"/>
        <v>129893.26292884728</v>
      </c>
      <c r="S283" s="2">
        <f t="shared" si="102"/>
        <v>2.588814872772276E-2</v>
      </c>
      <c r="T283" s="2">
        <f t="shared" si="103"/>
        <v>129777.31130004673</v>
      </c>
      <c r="AB283" s="2">
        <f t="shared" si="104"/>
        <v>0.97061129495934684</v>
      </c>
    </row>
    <row r="284" spans="1:30">
      <c r="A284" s="21">
        <v>7</v>
      </c>
      <c r="C284" s="2">
        <f t="shared" ref="C284:E284" si="115">C25*C25</f>
        <v>116650.30246957301</v>
      </c>
      <c r="D284" s="2">
        <f t="shared" si="115"/>
        <v>12.268019569155934</v>
      </c>
      <c r="E284" s="2">
        <f t="shared" si="115"/>
        <v>111460.80887538192</v>
      </c>
      <c r="H284" s="2">
        <f t="shared" si="98"/>
        <v>59.037740555806728</v>
      </c>
      <c r="K284" s="2">
        <f t="shared" si="99"/>
        <v>5.1074066549928814</v>
      </c>
      <c r="M284" s="2">
        <f t="shared" si="100"/>
        <v>1.5440946577782946</v>
      </c>
      <c r="O284" s="2">
        <f t="shared" ref="O284:P284" si="116">O25*O25</f>
        <v>631.46949183648178</v>
      </c>
      <c r="P284" s="2">
        <f t="shared" si="116"/>
        <v>75.902371492934293</v>
      </c>
      <c r="Q284" s="2">
        <f t="shared" si="102"/>
        <v>269.51329275746946</v>
      </c>
      <c r="R284" s="2">
        <f t="shared" si="102"/>
        <v>128871.32486458775</v>
      </c>
      <c r="S284" s="2">
        <f t="shared" si="102"/>
        <v>1.0580069596692345</v>
      </c>
      <c r="T284" s="2">
        <f t="shared" si="103"/>
        <v>128133.87963226264</v>
      </c>
      <c r="AB284" s="2">
        <f t="shared" si="104"/>
        <v>1.8295062606510515</v>
      </c>
    </row>
    <row r="285" spans="1:30">
      <c r="A285" s="21">
        <v>8</v>
      </c>
      <c r="C285" s="2">
        <f t="shared" ref="C285:E285" si="117">C26*C26</f>
        <v>119677.17123835455</v>
      </c>
      <c r="D285" s="2">
        <f t="shared" si="117"/>
        <v>13.447104609870753</v>
      </c>
      <c r="E285" s="2">
        <f t="shared" si="117"/>
        <v>110446.71749558549</v>
      </c>
      <c r="H285" s="2">
        <f t="shared" si="98"/>
        <v>185.19497029047284</v>
      </c>
      <c r="K285" s="2">
        <f t="shared" si="99"/>
        <v>6.6507906074935557</v>
      </c>
      <c r="M285" s="2">
        <f t="shared" si="100"/>
        <v>1.1839979947069219</v>
      </c>
      <c r="O285" s="2">
        <f t="shared" ref="O285:P285" si="118">O26*O26</f>
        <v>625.72426376271335</v>
      </c>
      <c r="P285" s="2">
        <f t="shared" si="118"/>
        <v>238.09748308919094</v>
      </c>
      <c r="Q285" s="2">
        <f t="shared" si="102"/>
        <v>91.854461768555467</v>
      </c>
      <c r="R285" s="2">
        <f t="shared" si="102"/>
        <v>127698.82933932886</v>
      </c>
      <c r="S285" s="2">
        <f t="shared" si="102"/>
        <v>3.3188527477236978</v>
      </c>
      <c r="T285" s="2">
        <f t="shared" si="103"/>
        <v>126400.12882104718</v>
      </c>
      <c r="AB285" s="2">
        <f t="shared" si="104"/>
        <v>3.1839552670213278</v>
      </c>
    </row>
    <row r="286" spans="1:30">
      <c r="A286" s="21">
        <v>9</v>
      </c>
      <c r="C286" s="2">
        <f t="shared" ref="C286:E286" si="119">C27*C27</f>
        <v>121913.12186644353</v>
      </c>
      <c r="D286" s="2">
        <f t="shared" si="119"/>
        <v>14.070753771669098</v>
      </c>
      <c r="E286" s="2">
        <f t="shared" si="119"/>
        <v>109304.8520027284</v>
      </c>
      <c r="H286" s="2">
        <f t="shared" si="98"/>
        <v>344.0191423366083</v>
      </c>
      <c r="K286" s="2">
        <f t="shared" si="99"/>
        <v>8.3886388060885384</v>
      </c>
      <c r="M286" s="2">
        <f t="shared" si="100"/>
        <v>0.73065850327091686</v>
      </c>
      <c r="O286" s="2">
        <f t="shared" ref="O286:P286" si="120">O27*O27</f>
        <v>619.25514488769602</v>
      </c>
      <c r="P286" s="2">
        <f t="shared" si="120"/>
        <v>442.29112592192024</v>
      </c>
      <c r="Q286" s="2">
        <f t="shared" si="102"/>
        <v>14.85423345513076</v>
      </c>
      <c r="R286" s="2">
        <f t="shared" si="102"/>
        <v>126378.60099748918</v>
      </c>
      <c r="S286" s="2">
        <f t="shared" si="102"/>
        <v>6.1651181672091244</v>
      </c>
      <c r="T286" s="2">
        <f t="shared" si="103"/>
        <v>124619.38909195167</v>
      </c>
      <c r="AB286" s="2">
        <f t="shared" si="104"/>
        <v>5.162646091053861</v>
      </c>
    </row>
    <row r="287" spans="1:30">
      <c r="A287" s="21">
        <v>10</v>
      </c>
      <c r="C287" s="2">
        <f t="shared" ref="C287:E287" si="121">C28*C28</f>
        <v>123084.78582630515</v>
      </c>
      <c r="D287" s="2">
        <f t="shared" si="121"/>
        <v>14.224206627238337</v>
      </c>
      <c r="E287" s="2">
        <f t="shared" si="121"/>
        <v>108037.96325079852</v>
      </c>
      <c r="H287" s="2">
        <f t="shared" si="98"/>
        <v>490.31798524909357</v>
      </c>
      <c r="K287" s="2">
        <f t="shared" si="99"/>
        <v>10.316764622249865</v>
      </c>
      <c r="M287" s="2">
        <f t="shared" si="100"/>
        <v>0.3130706626470427</v>
      </c>
      <c r="O287" s="2">
        <f t="shared" ref="O287:P287" si="122">O28*O28</f>
        <v>612.07771988543118</v>
      </c>
      <c r="P287" s="2">
        <f t="shared" si="122"/>
        <v>630.38147320126632</v>
      </c>
      <c r="Q287" s="2">
        <f t="shared" si="102"/>
        <v>0.13483161735864288</v>
      </c>
      <c r="R287" s="2">
        <f t="shared" si="102"/>
        <v>124913.82038478259</v>
      </c>
      <c r="S287" s="2">
        <f t="shared" si="102"/>
        <v>8.7869189430470698</v>
      </c>
      <c r="T287" s="2">
        <f t="shared" si="103"/>
        <v>122827.27189898737</v>
      </c>
      <c r="AB287" s="2">
        <f t="shared" si="104"/>
        <v>7.8590648935573686</v>
      </c>
    </row>
    <row r="288" spans="1:30">
      <c r="A288" s="21">
        <v>11</v>
      </c>
      <c r="C288" s="2">
        <f t="shared" ref="C288:E288" si="123">C29*C29</f>
        <v>122994.71086962437</v>
      </c>
      <c r="D288" s="2">
        <f t="shared" si="123"/>
        <v>14.058201662013888</v>
      </c>
      <c r="E288" s="2">
        <f t="shared" si="123"/>
        <v>106649.10328576564</v>
      </c>
      <c r="H288" s="2">
        <f t="shared" si="98"/>
        <v>582.46321955490657</v>
      </c>
      <c r="K288" s="2">
        <f t="shared" si="99"/>
        <v>12.43052303200253</v>
      </c>
      <c r="M288" s="2">
        <f t="shared" si="100"/>
        <v>5.005607790037267E-2</v>
      </c>
      <c r="O288" s="2">
        <f t="shared" ref="O288:P288" si="124">O29*O29</f>
        <v>604.20927980142619</v>
      </c>
      <c r="P288" s="2">
        <f t="shared" si="124"/>
        <v>748.84877462130851</v>
      </c>
      <c r="Q288" s="2">
        <f t="shared" si="102"/>
        <v>7.7530647729953417</v>
      </c>
      <c r="R288" s="2">
        <f t="shared" si="102"/>
        <v>123308.01628600495</v>
      </c>
      <c r="S288" s="2">
        <f t="shared" si="102"/>
        <v>10.438240593876747</v>
      </c>
      <c r="T288" s="2">
        <f t="shared" si="103"/>
        <v>121049.42941334246</v>
      </c>
      <c r="AB288" s="2">
        <f t="shared" si="104"/>
        <v>11.305224604991279</v>
      </c>
    </row>
    <row r="289" spans="1:28">
      <c r="A289" s="21">
        <v>12</v>
      </c>
      <c r="C289" s="2">
        <f t="shared" ref="C289:E289" si="125">C30*C30</f>
        <v>121544.57152424676</v>
      </c>
      <c r="D289" s="2">
        <f t="shared" si="125"/>
        <v>13.756842489416796</v>
      </c>
      <c r="E289" s="2">
        <f t="shared" si="125"/>
        <v>105141.61799293529</v>
      </c>
      <c r="H289" s="2">
        <f t="shared" si="98"/>
        <v>594.23558412096941</v>
      </c>
      <c r="K289" s="2">
        <f t="shared" si="99"/>
        <v>14.724821806193912</v>
      </c>
      <c r="M289" s="2">
        <f t="shared" si="100"/>
        <v>1.6453650155130894E-2</v>
      </c>
      <c r="O289" s="2">
        <f t="shared" ref="O289:P289" si="126">O30*O30</f>
        <v>595.66878039701635</v>
      </c>
      <c r="P289" s="2">
        <f t="shared" si="126"/>
        <v>763.98401489696528</v>
      </c>
      <c r="Q289" s="2">
        <f t="shared" si="102"/>
        <v>10.458329849520533</v>
      </c>
      <c r="R289" s="2">
        <f t="shared" si="102"/>
        <v>121565.05722388165</v>
      </c>
      <c r="S289" s="2">
        <f t="shared" si="102"/>
        <v>10.649211466499125</v>
      </c>
      <c r="T289" s="2">
        <f t="shared" si="103"/>
        <v>119300.12123473344</v>
      </c>
      <c r="AB289" s="2">
        <f t="shared" si="104"/>
        <v>15.452433037199093</v>
      </c>
    </row>
    <row r="290" spans="1:28">
      <c r="A290" s="21">
        <v>13</v>
      </c>
      <c r="C290" s="2">
        <f t="shared" ref="C290:E290" si="127">C31*C31</f>
        <v>118747.41342343819</v>
      </c>
      <c r="D290" s="2">
        <f t="shared" si="127"/>
        <v>13.510022644966838</v>
      </c>
      <c r="E290" s="2">
        <f t="shared" si="127"/>
        <v>103519.13903641806</v>
      </c>
      <c r="H290" s="2">
        <f t="shared" si="98"/>
        <v>522.28533760648804</v>
      </c>
      <c r="K290" s="2">
        <f t="shared" si="99"/>
        <v>17.194133778120534</v>
      </c>
      <c r="M290" s="2">
        <f t="shared" si="100"/>
        <v>0.22182470761667825</v>
      </c>
      <c r="O290" s="2">
        <f t="shared" ref="O290:P290" si="128">O31*O31</f>
        <v>586.47679648334747</v>
      </c>
      <c r="P290" s="2">
        <f t="shared" si="128"/>
        <v>671.48057068421781</v>
      </c>
      <c r="Q290" s="2">
        <f t="shared" si="102"/>
        <v>2.8752599001721575</v>
      </c>
      <c r="R290" s="2">
        <f t="shared" si="102"/>
        <v>119689.14213945894</v>
      </c>
      <c r="S290" s="2">
        <f t="shared" si="102"/>
        <v>9.3598013223164749</v>
      </c>
      <c r="T290" s="2">
        <f t="shared" si="103"/>
        <v>117581.64900222945</v>
      </c>
      <c r="AB290" s="2">
        <f t="shared" si="104"/>
        <v>20.164545625291613</v>
      </c>
    </row>
    <row r="291" spans="1:28">
      <c r="A291" s="21">
        <v>14</v>
      </c>
      <c r="C291" s="2">
        <f t="shared" ref="C291:E291" si="129">C32*C32</f>
        <v>114726.49823394891</v>
      </c>
      <c r="D291" s="2">
        <f t="shared" si="129"/>
        <v>13.496797023758852</v>
      </c>
      <c r="E291" s="2">
        <f t="shared" si="129"/>
        <v>101785.5751101325</v>
      </c>
      <c r="H291" s="2">
        <f t="shared" si="98"/>
        <v>387.08540317633975</v>
      </c>
      <c r="K291" s="2">
        <f t="shared" si="99"/>
        <v>19.832510158955269</v>
      </c>
      <c r="M291" s="2">
        <f t="shared" si="100"/>
        <v>0.60773239866348105</v>
      </c>
      <c r="O291" s="2">
        <f t="shared" ref="O291:P291" si="130">O32*O32</f>
        <v>576.65547235478061</v>
      </c>
      <c r="P291" s="2">
        <f t="shared" si="130"/>
        <v>497.65962915891305</v>
      </c>
      <c r="Q291" s="2">
        <f t="shared" si="102"/>
        <v>2.9082721075376825</v>
      </c>
      <c r="R291" s="2">
        <f t="shared" si="102"/>
        <v>117684.79027648573</v>
      </c>
      <c r="S291" s="2">
        <f t="shared" si="102"/>
        <v>6.9369025083171376</v>
      </c>
      <c r="T291" s="2">
        <f t="shared" si="103"/>
        <v>115884.66556758207</v>
      </c>
      <c r="AB291" s="2">
        <f t="shared" si="104"/>
        <v>25.226693501754603</v>
      </c>
    </row>
    <row r="292" spans="1:28">
      <c r="A292" s="21">
        <v>15</v>
      </c>
      <c r="C292" s="2">
        <f t="shared" ref="C292:E292" si="131">C33*C33</f>
        <v>109700.71875166263</v>
      </c>
      <c r="D292" s="2">
        <f t="shared" si="131"/>
        <v>13.881547990304234</v>
      </c>
      <c r="E292" s="2">
        <f t="shared" si="131"/>
        <v>99945.102521419292</v>
      </c>
      <c r="H292" s="2">
        <f t="shared" si="98"/>
        <v>227.10594602902128</v>
      </c>
      <c r="K292" s="2">
        <f t="shared" si="99"/>
        <v>22.633594868902826</v>
      </c>
      <c r="M292" s="2">
        <f t="shared" si="100"/>
        <v>1.0643694760619047</v>
      </c>
      <c r="O292" s="2">
        <f t="shared" ref="O292:P292" si="132">O33*O33</f>
        <v>566.22846844138462</v>
      </c>
      <c r="P292" s="2">
        <f t="shared" si="132"/>
        <v>291.98068424476099</v>
      </c>
      <c r="Q292" s="2">
        <f t="shared" si="102"/>
        <v>44.99878468933133</v>
      </c>
      <c r="R292" s="2">
        <f t="shared" si="102"/>
        <v>115556.83029416033</v>
      </c>
      <c r="S292" s="2">
        <f t="shared" si="102"/>
        <v>4.0699333886913909</v>
      </c>
      <c r="T292" s="2">
        <f t="shared" si="103"/>
        <v>114189.31923919209</v>
      </c>
      <c r="AB292" s="2">
        <f t="shared" si="104"/>
        <v>30.36911544529249</v>
      </c>
    </row>
    <row r="293" spans="1:28">
      <c r="A293" s="21">
        <v>16</v>
      </c>
      <c r="C293" s="2">
        <f t="shared" ref="C293:E293" si="133">C34*C34</f>
        <v>103959.00937944348</v>
      </c>
      <c r="D293" s="2">
        <f t="shared" si="133"/>
        <v>14.819948884872183</v>
      </c>
      <c r="E293" s="2">
        <f t="shared" si="133"/>
        <v>98002.155129951076</v>
      </c>
      <c r="H293" s="2">
        <f t="shared" si="98"/>
        <v>87.86796564403609</v>
      </c>
      <c r="K293" s="2">
        <f t="shared" si="99"/>
        <v>25.590639849550506</v>
      </c>
      <c r="M293" s="2">
        <f t="shared" si="100"/>
        <v>1.4618031563581699</v>
      </c>
      <c r="O293" s="2">
        <f t="shared" ref="O293:P293" si="134">O34*O34</f>
        <v>555.22090430888602</v>
      </c>
      <c r="P293" s="2">
        <f t="shared" si="134"/>
        <v>112.96819471499934</v>
      </c>
      <c r="Q293" s="2">
        <f t="shared" si="102"/>
        <v>167.30067540918753</v>
      </c>
      <c r="R293" s="2">
        <f t="shared" si="102"/>
        <v>113310.38863446757</v>
      </c>
      <c r="S293" s="2">
        <f t="shared" si="102"/>
        <v>1.5746693269110978</v>
      </c>
      <c r="T293" s="2">
        <f t="shared" si="103"/>
        <v>112467.15233463494</v>
      </c>
      <c r="AB293" s="2">
        <f t="shared" si="104"/>
        <v>35.302304702969842</v>
      </c>
    </row>
    <row r="294" spans="1:28">
      <c r="A294" s="21">
        <v>17</v>
      </c>
      <c r="C294" s="2">
        <f t="shared" ref="C294:E294" si="135">C35*C35</f>
        <v>97828.094245809305</v>
      </c>
      <c r="D294" s="2">
        <f t="shared" si="135"/>
        <v>16.468081026641276</v>
      </c>
      <c r="E294" s="2">
        <f t="shared" si="135"/>
        <v>95961.413666175955</v>
      </c>
      <c r="H294" s="2">
        <f t="shared" si="98"/>
        <v>8.9906240416369201</v>
      </c>
      <c r="K294" s="2">
        <f t="shared" si="99"/>
        <v>28.696521320533225</v>
      </c>
      <c r="M294" s="2">
        <f t="shared" si="100"/>
        <v>1.6869465552953802</v>
      </c>
      <c r="O294" s="2">
        <f t="shared" ref="O294:P294" si="136">O35*O35</f>
        <v>543.65929814344327</v>
      </c>
      <c r="P294" s="2">
        <f t="shared" si="136"/>
        <v>11.55887199505154</v>
      </c>
      <c r="Q294" s="2">
        <f t="shared" si="102"/>
        <v>396.67368759609121</v>
      </c>
      <c r="R294" s="2">
        <f t="shared" si="102"/>
        <v>110950.87717213087</v>
      </c>
      <c r="S294" s="2">
        <f t="shared" si="102"/>
        <v>0.16111969594822093</v>
      </c>
      <c r="T294" s="2">
        <f t="shared" si="103"/>
        <v>110683.63319393105</v>
      </c>
      <c r="AB294" s="2">
        <f t="shared" si="104"/>
        <v>39.757089731129511</v>
      </c>
    </row>
    <row r="295" spans="1:28">
      <c r="A295" s="21">
        <v>18</v>
      </c>
      <c r="C295" s="2">
        <f t="shared" ref="C295:E295" si="137">C36*C36</f>
        <v>91638.842241457663</v>
      </c>
      <c r="D295" s="2">
        <f t="shared" si="137"/>
        <v>18.986745856729598</v>
      </c>
      <c r="E295" s="2">
        <f t="shared" si="137"/>
        <v>93827.794455027979</v>
      </c>
      <c r="H295" s="2">
        <f t="shared" si="98"/>
        <v>12.917899280337201</v>
      </c>
      <c r="K295" s="2">
        <f t="shared" si="99"/>
        <v>31.943756941345004</v>
      </c>
      <c r="M295" s="2">
        <f t="shared" si="100"/>
        <v>1.6757367442414131</v>
      </c>
      <c r="O295" s="2">
        <f t="shared" ref="O295:P295" si="138">O36*O36</f>
        <v>531.57150286696367</v>
      </c>
      <c r="P295" s="2">
        <f t="shared" si="138"/>
        <v>16.60800668951115</v>
      </c>
      <c r="Q295" s="2">
        <f t="shared" si="102"/>
        <v>736.09803525916368</v>
      </c>
      <c r="R295" s="2">
        <f t="shared" si="102"/>
        <v>108483.98017693142</v>
      </c>
      <c r="S295" s="2">
        <f t="shared" si="102"/>
        <v>0.23149983746386094</v>
      </c>
      <c r="T295" s="2">
        <f t="shared" si="103"/>
        <v>108801.15977206771</v>
      </c>
      <c r="AB295" s="2">
        <f t="shared" si="104"/>
        <v>43.522169057512855</v>
      </c>
    </row>
    <row r="296" spans="1:28">
      <c r="A296" s="21">
        <v>19</v>
      </c>
      <c r="C296" s="2">
        <f t="shared" ref="C296:E296" si="139">C37*C37</f>
        <v>85696.24481962256</v>
      </c>
      <c r="D296" s="2">
        <f t="shared" si="139"/>
        <v>22.534462501957428</v>
      </c>
      <c r="E296" s="2">
        <f t="shared" si="139"/>
        <v>91606.437572069801</v>
      </c>
      <c r="H296" s="2">
        <f t="shared" si="98"/>
        <v>98.532313545894112</v>
      </c>
      <c r="K296" s="2">
        <f t="shared" si="99"/>
        <v>35.324523836950014</v>
      </c>
      <c r="M296" s="2">
        <f t="shared" si="100"/>
        <v>1.4313633939968016</v>
      </c>
      <c r="O296" s="2">
        <f t="shared" ref="O296:P296" si="140">O37*O37</f>
        <v>518.9866390370446</v>
      </c>
      <c r="P296" s="2">
        <f t="shared" si="140"/>
        <v>126.67890397582546</v>
      </c>
      <c r="Q296" s="2">
        <f t="shared" si="102"/>
        <v>1158.4799679711005</v>
      </c>
      <c r="R296" s="2">
        <f t="shared" si="102"/>
        <v>105915.64061980548</v>
      </c>
      <c r="S296" s="2">
        <f t="shared" si="102"/>
        <v>1.7657835903344667</v>
      </c>
      <c r="T296" s="2">
        <f t="shared" si="103"/>
        <v>106782.33206532573</v>
      </c>
      <c r="AB296" s="2">
        <f t="shared" si="104"/>
        <v>46.472285845403398</v>
      </c>
    </row>
    <row r="297" spans="1:28">
      <c r="A297" s="21">
        <v>20</v>
      </c>
      <c r="C297" s="2">
        <f t="shared" ref="C297:E297" si="141">C38*C38</f>
        <v>80256.71757141799</v>
      </c>
      <c r="D297" s="2">
        <f t="shared" si="141"/>
        <v>27.246452369237439</v>
      </c>
      <c r="E297" s="2">
        <f t="shared" si="141"/>
        <v>89302.694460600353</v>
      </c>
      <c r="H297" s="2">
        <f t="shared" si="98"/>
        <v>241.47290339516007</v>
      </c>
      <c r="K297" s="2">
        <f t="shared" si="99"/>
        <v>38.83067744377751</v>
      </c>
      <c r="M297" s="2">
        <f t="shared" si="100"/>
        <v>1.0233611769979738</v>
      </c>
      <c r="O297" s="2">
        <f t="shared" ref="O297:P297" si="142">O38*O38</f>
        <v>505.93502469296226</v>
      </c>
      <c r="P297" s="2">
        <f t="shared" si="142"/>
        <v>310.45168474311151</v>
      </c>
      <c r="Q297" s="2">
        <f t="shared" si="102"/>
        <v>1609.0237784316587</v>
      </c>
      <c r="R297" s="2">
        <f t="shared" si="102"/>
        <v>103252.0458557063</v>
      </c>
      <c r="S297" s="2">
        <f t="shared" si="102"/>
        <v>4.3274015902103073</v>
      </c>
      <c r="T297" s="2">
        <f t="shared" si="103"/>
        <v>104593.25480392424</v>
      </c>
      <c r="AB297" s="2">
        <f t="shared" si="104"/>
        <v>48.582459397552348</v>
      </c>
    </row>
    <row r="298" spans="1:28">
      <c r="A298" s="21">
        <v>21</v>
      </c>
      <c r="C298" s="2">
        <f t="shared" ref="C298:E298" si="143">C39*C39</f>
        <v>75514.441488726312</v>
      </c>
      <c r="D298" s="2">
        <f t="shared" si="143"/>
        <v>33.201966454775757</v>
      </c>
      <c r="E298" s="2">
        <f t="shared" si="143"/>
        <v>86922.115039559212</v>
      </c>
      <c r="H298" s="2">
        <f t="shared" si="98"/>
        <v>401.06695601766552</v>
      </c>
      <c r="K298" s="2">
        <f t="shared" si="99"/>
        <v>42.453771130685432</v>
      </c>
      <c r="M298" s="2">
        <f t="shared" si="100"/>
        <v>0.56782417831569154</v>
      </c>
      <c r="O298" s="2">
        <f t="shared" ref="O298:P298" si="144">O39*O39</f>
        <v>492.44810231685108</v>
      </c>
      <c r="P298" s="2">
        <f t="shared" si="144"/>
        <v>515.63513106361165</v>
      </c>
      <c r="Q298" s="2">
        <f t="shared" si="102"/>
        <v>2015.8997678353728</v>
      </c>
      <c r="R298" s="2">
        <f t="shared" si="102"/>
        <v>100499.61271772376</v>
      </c>
      <c r="S298" s="2">
        <f t="shared" si="102"/>
        <v>7.1874639301092946</v>
      </c>
      <c r="T298" s="2">
        <f t="shared" si="103"/>
        <v>102206.60880782163</v>
      </c>
      <c r="AB298" s="2">
        <f t="shared" si="104"/>
        <v>49.926879663147233</v>
      </c>
    </row>
    <row r="299" spans="1:28">
      <c r="A299" s="21">
        <v>22</v>
      </c>
      <c r="C299" s="2">
        <f t="shared" ref="C299:E299" si="145">C40*C40</f>
        <v>71596.355383389586</v>
      </c>
      <c r="D299" s="2">
        <f t="shared" si="145"/>
        <v>40.387089181558672</v>
      </c>
      <c r="E299" s="2">
        <f t="shared" si="145"/>
        <v>84470.434333285826</v>
      </c>
      <c r="H299" s="2">
        <f t="shared" si="98"/>
        <v>531.90313600882087</v>
      </c>
      <c r="K299" s="2">
        <f t="shared" si="99"/>
        <v>46.185076547636825</v>
      </c>
      <c r="M299" s="2">
        <f t="shared" si="100"/>
        <v>0.19437216194761645</v>
      </c>
      <c r="O299" s="2">
        <f t="shared" ref="O299:P299" si="146">O40*O40</f>
        <v>478.55836308602227</v>
      </c>
      <c r="P299" s="2">
        <f t="shared" si="146"/>
        <v>683.84577471143848</v>
      </c>
      <c r="Q299" s="2">
        <f t="shared" si="102"/>
        <v>2306.5371974530212</v>
      </c>
      <c r="R299" s="2">
        <f t="shared" si="102"/>
        <v>97664.972058371874</v>
      </c>
      <c r="S299" s="2">
        <f t="shared" si="102"/>
        <v>9.5321605208671336</v>
      </c>
      <c r="T299" s="2">
        <f t="shared" si="103"/>
        <v>99604.227712999011</v>
      </c>
      <c r="AB299" s="2">
        <f t="shared" si="104"/>
        <v>50.664368294164696</v>
      </c>
    </row>
    <row r="300" spans="1:28">
      <c r="A300" s="21">
        <v>23</v>
      </c>
      <c r="C300" s="2">
        <f t="shared" ref="C300:E300" si="147">C41*C41</f>
        <v>68563.742602952203</v>
      </c>
      <c r="D300" s="2">
        <f t="shared" si="147"/>
        <v>48.663175725879981</v>
      </c>
      <c r="E300" s="2">
        <f t="shared" si="147"/>
        <v>81953.558655343455</v>
      </c>
      <c r="H300" s="2">
        <f t="shared" si="98"/>
        <v>596.75295298943422</v>
      </c>
      <c r="K300" s="2">
        <f t="shared" si="99"/>
        <v>50.015604653057906</v>
      </c>
      <c r="M300" s="2">
        <f t="shared" si="100"/>
        <v>9.2682028275336437E-3</v>
      </c>
      <c r="O300" s="2">
        <f t="shared" ref="O300:P300" si="148">O41*O41</f>
        <v>464.2992685988977</v>
      </c>
      <c r="P300" s="2">
        <f t="shared" si="148"/>
        <v>767.22049151751651</v>
      </c>
      <c r="Q300" s="2">
        <f t="shared" si="102"/>
        <v>2425.2029895632718</v>
      </c>
      <c r="R300" s="2">
        <f t="shared" si="102"/>
        <v>94754.952775284415</v>
      </c>
      <c r="S300" s="2">
        <f t="shared" si="102"/>
        <v>10.694324876291313</v>
      </c>
      <c r="T300" s="2">
        <f t="shared" si="103"/>
        <v>96778.943152525157</v>
      </c>
      <c r="AB300" s="2">
        <f t="shared" si="104"/>
        <v>51.014864888652269</v>
      </c>
    </row>
    <row r="301" spans="1:28">
      <c r="A301" s="21">
        <v>24</v>
      </c>
      <c r="C301" s="2">
        <f t="shared" ref="C301:E301" si="149">C42*C42</f>
        <v>66417.52883575391</v>
      </c>
      <c r="D301" s="2">
        <f t="shared" si="149"/>
        <v>57.751339330878388</v>
      </c>
      <c r="E301" s="2">
        <f t="shared" si="149"/>
        <v>79377.551379692552</v>
      </c>
      <c r="H301" s="2">
        <f t="shared" si="98"/>
        <v>577.1638597533863</v>
      </c>
      <c r="K301" s="2">
        <f t="shared" si="99"/>
        <v>53.936127369228217</v>
      </c>
      <c r="M301" s="2">
        <f t="shared" si="100"/>
        <v>6.5182296072374912E-2</v>
      </c>
      <c r="O301" s="2">
        <f t="shared" ref="O301:P301" si="150">O42*O42</f>
        <v>449.7051702630294</v>
      </c>
      <c r="P301" s="2">
        <f t="shared" si="150"/>
        <v>742.03560778019289</v>
      </c>
      <c r="Q301" s="2">
        <f t="shared" si="102"/>
        <v>2347.0714654882017</v>
      </c>
      <c r="R301" s="2">
        <f t="shared" si="102"/>
        <v>91776.565359801767</v>
      </c>
      <c r="S301" s="2">
        <f t="shared" si="102"/>
        <v>10.343271519874996</v>
      </c>
      <c r="T301" s="2">
        <f t="shared" si="103"/>
        <v>93735.51832510643</v>
      </c>
      <c r="AB301" s="2">
        <f t="shared" si="104"/>
        <v>51.232591096442654</v>
      </c>
    </row>
    <row r="302" spans="1:28">
      <c r="A302" s="21">
        <v>25</v>
      </c>
      <c r="C302" s="2">
        <f t="shared" ref="C302:E302" si="151">C43*C43</f>
        <v>65104.57017647598</v>
      </c>
      <c r="D302" s="2">
        <f t="shared" si="151"/>
        <v>67.24066252751048</v>
      </c>
      <c r="E302" s="2">
        <f t="shared" si="151"/>
        <v>76748.618333491715</v>
      </c>
      <c r="H302" s="2">
        <f t="shared" si="98"/>
        <v>478.70979134773063</v>
      </c>
      <c r="K302" s="2">
        <f t="shared" si="99"/>
        <v>57.937199813527677</v>
      </c>
      <c r="M302" s="2">
        <f t="shared" si="100"/>
        <v>0.34620449014910282</v>
      </c>
      <c r="O302" s="2">
        <f t="shared" ref="O302:P302" si="152">O43*O43</f>
        <v>434.81122653960847</v>
      </c>
      <c r="P302" s="2">
        <f t="shared" si="152"/>
        <v>615.45730033204063</v>
      </c>
      <c r="Q302" s="2">
        <f t="shared" si="102"/>
        <v>2084.8848685947646</v>
      </c>
      <c r="R302" s="2">
        <f t="shared" si="102"/>
        <v>88736.985008083808</v>
      </c>
      <c r="S302" s="2">
        <f t="shared" si="102"/>
        <v>8.5788901495800562</v>
      </c>
      <c r="T302" s="2">
        <f t="shared" si="103"/>
        <v>90490.573751029966</v>
      </c>
      <c r="AB302" s="2">
        <f t="shared" si="104"/>
        <v>51.581158723979122</v>
      </c>
    </row>
    <row r="303" spans="1:28">
      <c r="A303" s="21">
        <v>26</v>
      </c>
      <c r="C303" s="2">
        <f t="shared" ref="C303:E303" si="153">C44*C44</f>
        <v>64523.215084702388</v>
      </c>
      <c r="D303" s="2">
        <f t="shared" si="153"/>
        <v>76.622675410838653</v>
      </c>
      <c r="E303" s="2">
        <f t="shared" si="153"/>
        <v>74073.092846716623</v>
      </c>
      <c r="H303" s="2">
        <f t="shared" si="98"/>
        <v>329.40514209886902</v>
      </c>
      <c r="K303" s="2">
        <f t="shared" si="99"/>
        <v>62.009183051985019</v>
      </c>
      <c r="M303" s="2">
        <f t="shared" si="100"/>
        <v>0.77237194871358261</v>
      </c>
      <c r="O303" s="2">
        <f t="shared" ref="O303:P303" si="154">O44*O44</f>
        <v>419.65331824362619</v>
      </c>
      <c r="P303" s="2">
        <f t="shared" si="154"/>
        <v>423.50251266199768</v>
      </c>
      <c r="Q303" s="2">
        <f t="shared" si="102"/>
        <v>1686.3028755499627</v>
      </c>
      <c r="R303" s="2">
        <f t="shared" si="102"/>
        <v>85643.534335433753</v>
      </c>
      <c r="S303" s="2">
        <f t="shared" si="102"/>
        <v>5.903222745491246</v>
      </c>
      <c r="T303" s="2">
        <f t="shared" si="103"/>
        <v>87071.510495680268</v>
      </c>
      <c r="AB303" s="2">
        <f t="shared" si="104"/>
        <v>52.314152395967128</v>
      </c>
    </row>
    <row r="304" spans="1:28">
      <c r="A304" s="21">
        <v>27</v>
      </c>
      <c r="C304" s="2">
        <f t="shared" ref="C304:E304" si="155">C45*C45</f>
        <v>64527.880490300413</v>
      </c>
      <c r="D304" s="2">
        <f t="shared" si="155"/>
        <v>85.348431706395814</v>
      </c>
      <c r="E304" s="2">
        <f t="shared" si="155"/>
        <v>71357.420494613238</v>
      </c>
      <c r="H304" s="2">
        <f t="shared" si="98"/>
        <v>171.73347197091601</v>
      </c>
      <c r="K304" s="2">
        <f t="shared" si="99"/>
        <v>66.142267320315113</v>
      </c>
      <c r="M304" s="2">
        <f t="shared" si="100"/>
        <v>1.2224217983605619</v>
      </c>
      <c r="O304" s="2">
        <f t="shared" ref="O304:P304" si="156">O45*O45</f>
        <v>404.26796210382815</v>
      </c>
      <c r="P304" s="2">
        <f t="shared" si="156"/>
        <v>220.79059368788279</v>
      </c>
      <c r="Q304" s="2">
        <f t="shared" si="102"/>
        <v>1222.5819891795393</v>
      </c>
      <c r="R304" s="2">
        <f t="shared" si="102"/>
        <v>82503.665735475995</v>
      </c>
      <c r="S304" s="2">
        <f t="shared" si="102"/>
        <v>3.0776111491195133</v>
      </c>
      <c r="T304" s="2">
        <f t="shared" si="103"/>
        <v>83514.54134525526</v>
      </c>
      <c r="AB304" s="2">
        <f t="shared" si="104"/>
        <v>53.662238549831983</v>
      </c>
    </row>
    <row r="305" spans="1:28">
      <c r="A305" s="21">
        <v>28</v>
      </c>
      <c r="C305" s="2">
        <f t="shared" ref="C305:E305" si="157">C46*C46</f>
        <v>64933.777392570933</v>
      </c>
      <c r="D305" s="2">
        <f t="shared" si="157"/>
        <v>92.898860767265376</v>
      </c>
      <c r="E305" s="2">
        <f t="shared" si="157"/>
        <v>68608.143569742591</v>
      </c>
      <c r="H305" s="2">
        <f t="shared" si="98"/>
        <v>50.559116309236828</v>
      </c>
      <c r="K305" s="2">
        <f t="shared" si="99"/>
        <v>70.326495656500853</v>
      </c>
      <c r="M305" s="2">
        <f t="shared" si="100"/>
        <v>1.5682956037331819</v>
      </c>
      <c r="O305" s="2">
        <f t="shared" ref="O305:P305" si="158">O46*O46</f>
        <v>388.69222279077434</v>
      </c>
      <c r="P305" s="2">
        <f t="shared" si="158"/>
        <v>65.001756373630585</v>
      </c>
      <c r="Q305" s="2">
        <f t="shared" si="102"/>
        <v>771.59759455857329</v>
      </c>
      <c r="R305" s="2">
        <f t="shared" si="102"/>
        <v>79324.943426688216</v>
      </c>
      <c r="S305" s="2">
        <f t="shared" si="102"/>
        <v>0.90606273929696746</v>
      </c>
      <c r="T305" s="2">
        <f t="shared" si="103"/>
        <v>79862.033694848578</v>
      </c>
      <c r="AB305" s="2">
        <f t="shared" si="104"/>
        <v>55.825428052632333</v>
      </c>
    </row>
    <row r="306" spans="1:28">
      <c r="A306" s="21">
        <v>29</v>
      </c>
      <c r="C306" s="2">
        <f t="shared" ref="C306:E306" si="159">C47*C47</f>
        <v>65523.771617491366</v>
      </c>
      <c r="D306" s="2">
        <f t="shared" si="159"/>
        <v>98.855502092632278</v>
      </c>
      <c r="E306" s="2">
        <f t="shared" si="159"/>
        <v>65831.885321024922</v>
      </c>
      <c r="H306" s="2">
        <f t="shared" si="98"/>
        <v>0.36136313844831852</v>
      </c>
      <c r="K306" s="2">
        <f t="shared" si="99"/>
        <v>74.551787887984972</v>
      </c>
      <c r="M306" s="2">
        <f t="shared" si="100"/>
        <v>1.7115774707216989</v>
      </c>
      <c r="O306" s="2">
        <f t="shared" ref="O306:P306" si="160">O47*O47</f>
        <v>372.96362362472252</v>
      </c>
      <c r="P306" s="2">
        <f t="shared" si="160"/>
        <v>0.46458958151404128</v>
      </c>
      <c r="Q306" s="2">
        <f t="shared" si="102"/>
        <v>399.7550066927036</v>
      </c>
      <c r="R306" s="2">
        <f t="shared" si="102"/>
        <v>76115.025229535138</v>
      </c>
      <c r="S306" s="2">
        <f t="shared" si="102"/>
        <v>6.4759374570715856E-3</v>
      </c>
      <c r="T306" s="2">
        <f t="shared" si="103"/>
        <v>76159.435135201842</v>
      </c>
      <c r="AB306" s="2">
        <f t="shared" si="104"/>
        <v>58.96750306777588</v>
      </c>
    </row>
    <row r="307" spans="1:28">
      <c r="A307" s="21">
        <v>30</v>
      </c>
      <c r="C307" s="2">
        <f t="shared" ref="C307:E307" si="161">C48*C48</f>
        <v>66059.362484903715</v>
      </c>
      <c r="D307" s="2">
        <f t="shared" si="161"/>
        <v>102.95821531100867</v>
      </c>
      <c r="E307" s="2">
        <f t="shared" si="161"/>
        <v>63035.333997752881</v>
      </c>
      <c r="H307" s="2">
        <f t="shared" si="98"/>
        <v>35.423620695493135</v>
      </c>
      <c r="K307" s="2">
        <f t="shared" si="99"/>
        <v>78.807964915689112</v>
      </c>
      <c r="M307" s="2">
        <f t="shared" si="100"/>
        <v>1.6114975785696821</v>
      </c>
      <c r="O307" s="2">
        <f t="shared" ref="O307:P307" si="162">O48*O48</f>
        <v>357.12005617873615</v>
      </c>
      <c r="P307" s="2">
        <f t="shared" si="162"/>
        <v>45.542678163852145</v>
      </c>
      <c r="Q307" s="2">
        <f t="shared" si="102"/>
        <v>147.60035934850978</v>
      </c>
      <c r="R307" s="2">
        <f t="shared" si="102"/>
        <v>72881.644118109471</v>
      </c>
      <c r="S307" s="2">
        <f t="shared" si="102"/>
        <v>0.63482167304635539</v>
      </c>
      <c r="T307" s="2">
        <f t="shared" si="103"/>
        <v>72452.084345425843</v>
      </c>
      <c r="AB307" s="2">
        <f t="shared" si="104"/>
        <v>63.209298740229976</v>
      </c>
    </row>
    <row r="308" spans="1:28">
      <c r="A308" s="21">
        <v>31</v>
      </c>
      <c r="C308" s="2">
        <f t="shared" ref="C308:E308" si="163">C49*C49</f>
        <v>66296.865207135488</v>
      </c>
      <c r="D308" s="2">
        <f t="shared" si="163"/>
        <v>105.13916205094849</v>
      </c>
      <c r="E308" s="2">
        <f t="shared" si="163"/>
        <v>60225.226737013218</v>
      </c>
      <c r="H308" s="2">
        <f t="shared" si="98"/>
        <v>145.76917674203284</v>
      </c>
      <c r="K308" s="2">
        <f t="shared" si="99"/>
        <v>83.084773236357293</v>
      </c>
      <c r="M308" s="2">
        <f t="shared" si="100"/>
        <v>1.296532938012142</v>
      </c>
      <c r="O308" s="2">
        <f t="shared" ref="O308:P308" si="164">O49*O49</f>
        <v>341.19968899452391</v>
      </c>
      <c r="P308" s="2">
        <f t="shared" si="164"/>
        <v>187.40937747836179</v>
      </c>
      <c r="Q308" s="2">
        <f t="shared" si="102"/>
        <v>22.865964452603571</v>
      </c>
      <c r="R308" s="2">
        <f t="shared" si="102"/>
        <v>69632.589590719377</v>
      </c>
      <c r="S308" s="2">
        <f t="shared" si="102"/>
        <v>2.6123087036590955</v>
      </c>
      <c r="T308" s="2">
        <f t="shared" si="103"/>
        <v>68782.202907990708</v>
      </c>
      <c r="AB308" s="2">
        <f t="shared" si="104"/>
        <v>68.618588339987539</v>
      </c>
    </row>
    <row r="309" spans="1:28">
      <c r="A309" s="21">
        <v>32</v>
      </c>
      <c r="C309" s="2">
        <f t="shared" ref="C309:E309" si="165">C50*C50</f>
        <v>66008.333333333358</v>
      </c>
      <c r="D309" s="2">
        <f t="shared" si="165"/>
        <v>105.52757319523441</v>
      </c>
      <c r="E309" s="2">
        <f t="shared" si="165"/>
        <v>57408.333333333365</v>
      </c>
      <c r="H309" s="2">
        <f t="shared" si="98"/>
        <v>299.99999999999932</v>
      </c>
      <c r="K309" s="2">
        <f t="shared" si="99"/>
        <v>87.371909644140544</v>
      </c>
      <c r="M309" s="2">
        <f t="shared" si="100"/>
        <v>0.85630446347482769</v>
      </c>
      <c r="O309" s="2">
        <f t="shared" ref="O309:P309" si="166">O50*O50</f>
        <v>325.24087563109401</v>
      </c>
      <c r="P309" s="2">
        <f t="shared" si="166"/>
        <v>385.6975425127556</v>
      </c>
      <c r="Q309" s="2">
        <f t="shared" si="102"/>
        <v>2.5752162322603631</v>
      </c>
      <c r="R309" s="2">
        <f t="shared" si="102"/>
        <v>66375.688904304974</v>
      </c>
      <c r="S309" s="2">
        <f t="shared" si="102"/>
        <v>5.3762573721930629</v>
      </c>
      <c r="T309" s="2">
        <f t="shared" si="103"/>
        <v>65186.322031450145</v>
      </c>
      <c r="AB309" s="2">
        <f t="shared" si="104"/>
        <v>75.19640764698913</v>
      </c>
    </row>
    <row r="310" spans="1:28">
      <c r="A310" s="21">
        <v>33</v>
      </c>
      <c r="C310" s="2">
        <f t="shared" ref="C310:E310" si="167">C51*C51</f>
        <v>65005.011032685878</v>
      </c>
      <c r="D310" s="2">
        <f t="shared" si="167"/>
        <v>104.4261751507985</v>
      </c>
      <c r="E310" s="2">
        <f t="shared" si="167"/>
        <v>54591.43992965349</v>
      </c>
      <c r="H310" s="2">
        <f t="shared" si="98"/>
        <v>454.23082325796582</v>
      </c>
      <c r="K310" s="2">
        <f t="shared" si="99"/>
        <v>91.65904605192361</v>
      </c>
      <c r="M310" s="2">
        <f t="shared" si="100"/>
        <v>0.41607598893751557</v>
      </c>
      <c r="O310" s="2">
        <f t="shared" ref="O310:P310" si="168">O51*O51</f>
        <v>309.28206226766565</v>
      </c>
      <c r="P310" s="2">
        <f t="shared" si="168"/>
        <v>583.98570754714433</v>
      </c>
      <c r="Q310" s="2">
        <f t="shared" si="102"/>
        <v>43.288231319858497</v>
      </c>
      <c r="R310" s="2">
        <f t="shared" si="102"/>
        <v>63118.788217890535</v>
      </c>
      <c r="S310" s="2">
        <f t="shared" si="102"/>
        <v>8.1402060407264223</v>
      </c>
      <c r="T310" s="2">
        <f t="shared" si="103"/>
        <v>61693.331631057328</v>
      </c>
      <c r="AB310" s="2">
        <f t="shared" si="104"/>
        <v>82.862093487691041</v>
      </c>
    </row>
    <row r="311" spans="1:28">
      <c r="A311" s="21">
        <v>34</v>
      </c>
      <c r="C311" s="2">
        <f t="shared" ref="C311:E311" si="169">C52*C52</f>
        <v>63159.699745985243</v>
      </c>
      <c r="D311" s="2">
        <f t="shared" si="169"/>
        <v>102.26599569155188</v>
      </c>
      <c r="E311" s="2">
        <f t="shared" si="169"/>
        <v>51781.332668913834</v>
      </c>
      <c r="H311" s="2">
        <f t="shared" si="98"/>
        <v>564.57637930450676</v>
      </c>
      <c r="K311" s="2">
        <f t="shared" si="99"/>
        <v>95.935854372591606</v>
      </c>
      <c r="M311" s="2">
        <f t="shared" si="100"/>
        <v>0.10111134837996735</v>
      </c>
      <c r="O311" s="2">
        <f t="shared" ref="O311:P311" si="170">O52*O52</f>
        <v>293.36169508345387</v>
      </c>
      <c r="P311" s="2">
        <f t="shared" si="170"/>
        <v>725.85240686165287</v>
      </c>
      <c r="Q311" s="2">
        <f t="shared" si="102"/>
        <v>96.311523213550018</v>
      </c>
      <c r="R311" s="2">
        <f t="shared" si="102"/>
        <v>59869.733690500463</v>
      </c>
      <c r="S311" s="2">
        <f t="shared" si="102"/>
        <v>10.117693071338875</v>
      </c>
      <c r="T311" s="2">
        <f t="shared" si="103"/>
        <v>58323.260763346581</v>
      </c>
      <c r="AB311" s="2">
        <f t="shared" si="104"/>
        <v>91.441296353129701</v>
      </c>
    </row>
    <row r="312" spans="1:28">
      <c r="A312" s="21">
        <v>35</v>
      </c>
      <c r="C312" s="2">
        <f t="shared" ref="C312:E312" si="171">C53*C53</f>
        <v>60423.82356629186</v>
      </c>
      <c r="D312" s="2">
        <f t="shared" si="171"/>
        <v>99.550120573640029</v>
      </c>
      <c r="E312" s="2">
        <f t="shared" si="171"/>
        <v>48984.781345641786</v>
      </c>
      <c r="H312" s="2">
        <f t="shared" si="98"/>
        <v>599.63863686155196</v>
      </c>
      <c r="K312" s="2">
        <f t="shared" si="99"/>
        <v>100.19203140029585</v>
      </c>
      <c r="M312" s="2">
        <f t="shared" si="100"/>
        <v>1.0314562279615152E-3</v>
      </c>
      <c r="O312" s="2">
        <f t="shared" ref="O312:P312" si="172">O53*O53</f>
        <v>277.51812763746631</v>
      </c>
      <c r="P312" s="2">
        <f t="shared" si="172"/>
        <v>770.9304954440006</v>
      </c>
      <c r="Q312" s="2">
        <f t="shared" si="102"/>
        <v>123.36011351226185</v>
      </c>
      <c r="R312" s="2">
        <f t="shared" si="102"/>
        <v>56636.352579074788</v>
      </c>
      <c r="S312" s="2">
        <f t="shared" si="102"/>
        <v>10.746038806929246</v>
      </c>
      <c r="T312" s="2">
        <f t="shared" si="103"/>
        <v>55086.821151919132</v>
      </c>
      <c r="AB312" s="2">
        <f t="shared" si="104"/>
        <v>100.66206122128936</v>
      </c>
    </row>
    <row r="313" spans="1:28">
      <c r="A313" s="21">
        <v>36</v>
      </c>
      <c r="C313" s="2">
        <f t="shared" ref="C313:E313" si="173">C54*C54</f>
        <v>56835.434251356266</v>
      </c>
      <c r="D313" s="2">
        <f t="shared" si="173"/>
        <v>96.797923674696435</v>
      </c>
      <c r="E313" s="2">
        <f t="shared" si="173"/>
        <v>46208.523096924124</v>
      </c>
      <c r="H313" s="2">
        <f t="shared" si="98"/>
        <v>549.44088369076417</v>
      </c>
      <c r="K313" s="2">
        <f t="shared" si="99"/>
        <v>104.4173236317787</v>
      </c>
      <c r="M313" s="2">
        <f t="shared" si="100"/>
        <v>0.14431332321647145</v>
      </c>
      <c r="O313" s="2">
        <f t="shared" ref="O313:P313" si="174">O54*O54</f>
        <v>261.78952847141562</v>
      </c>
      <c r="P313" s="2">
        <f t="shared" si="174"/>
        <v>706.39332865188226</v>
      </c>
      <c r="Q313" s="2">
        <f t="shared" si="102"/>
        <v>108.12151879182748</v>
      </c>
      <c r="R313" s="2">
        <f t="shared" si="102"/>
        <v>53426.434381921739</v>
      </c>
      <c r="S313" s="2">
        <f t="shared" si="102"/>
        <v>9.8464520050890272</v>
      </c>
      <c r="T313" s="2">
        <f t="shared" si="103"/>
        <v>51985.679824765961</v>
      </c>
      <c r="AB313" s="2">
        <f t="shared" si="104"/>
        <v>110.16337587823246</v>
      </c>
    </row>
    <row r="314" spans="1:28">
      <c r="A314" s="21">
        <v>37</v>
      </c>
      <c r="C314" s="2">
        <f t="shared" ref="C314:E314" si="175">C55*C55</f>
        <v>52515.870705836984</v>
      </c>
      <c r="D314" s="2">
        <f t="shared" si="175"/>
        <v>94.49926392343869</v>
      </c>
      <c r="E314" s="2">
        <f t="shared" si="175"/>
        <v>43459.246172053463</v>
      </c>
      <c r="H314" s="2">
        <f t="shared" si="98"/>
        <v>428.26652802908563</v>
      </c>
      <c r="K314" s="2">
        <f t="shared" si="99"/>
        <v>108.6015519679646</v>
      </c>
      <c r="M314" s="2">
        <f t="shared" si="100"/>
        <v>0.49018712858908081</v>
      </c>
      <c r="O314" s="2">
        <f t="shared" ref="O314:P314" si="176">O55*O55</f>
        <v>246.21378915835589</v>
      </c>
      <c r="P314" s="2">
        <f t="shared" si="176"/>
        <v>550.60449133762847</v>
      </c>
      <c r="Q314" s="2">
        <f t="shared" si="102"/>
        <v>60.43137637601933</v>
      </c>
      <c r="R314" s="2">
        <f t="shared" si="102"/>
        <v>50247.712073133851</v>
      </c>
      <c r="S314" s="2">
        <f t="shared" si="102"/>
        <v>7.6749035952662261</v>
      </c>
      <c r="T314" s="2">
        <f t="shared" si="103"/>
        <v>49013.378367992438</v>
      </c>
      <c r="AB314" s="2">
        <f t="shared" si="104"/>
        <v>119.51842202097278</v>
      </c>
    </row>
    <row r="315" spans="1:28">
      <c r="A315" s="21">
        <v>38</v>
      </c>
      <c r="C315" s="2">
        <f t="shared" ref="C315:E315" si="177">C56*C56</f>
        <v>47654.952236496574</v>
      </c>
      <c r="D315" s="2">
        <f t="shared" si="177"/>
        <v>93.083877734239024</v>
      </c>
      <c r="E315" s="2">
        <f t="shared" si="177"/>
        <v>40743.573819950077</v>
      </c>
      <c r="H315" s="2">
        <f t="shared" si="98"/>
        <v>270.59485790113172</v>
      </c>
      <c r="K315" s="2">
        <f t="shared" si="99"/>
        <v>112.73463623629551</v>
      </c>
      <c r="M315" s="2">
        <f t="shared" si="100"/>
        <v>0.94023697823607166</v>
      </c>
      <c r="O315" s="2">
        <f t="shared" ref="O315:P315" si="178">O56*O56</f>
        <v>230.82843301856266</v>
      </c>
      <c r="P315" s="2">
        <f t="shared" si="178"/>
        <v>347.89257236351392</v>
      </c>
      <c r="Q315" s="2">
        <f t="shared" si="102"/>
        <v>11.963571068359487</v>
      </c>
      <c r="R315" s="2">
        <f t="shared" si="102"/>
        <v>47107.843473176181</v>
      </c>
      <c r="S315" s="2">
        <f t="shared" si="102"/>
        <v>4.8492919988946452</v>
      </c>
      <c r="T315" s="2">
        <f t="shared" si="103"/>
        <v>46156.785471679177</v>
      </c>
      <c r="AB315" s="2">
        <f t="shared" si="104"/>
        <v>128.27162394816531</v>
      </c>
    </row>
    <row r="316" spans="1:28">
      <c r="A316" s="21">
        <v>39</v>
      </c>
      <c r="C316" s="2">
        <f t="shared" ref="C316:E316" si="179">C57*C57</f>
        <v>42486.910658879162</v>
      </c>
      <c r="D316" s="2">
        <f t="shared" si="179"/>
        <v>92.906042841549976</v>
      </c>
      <c r="E316" s="2">
        <f t="shared" si="179"/>
        <v>38068.048333174978</v>
      </c>
      <c r="H316" s="2">
        <f t="shared" si="98"/>
        <v>121.29020865227081</v>
      </c>
      <c r="K316" s="2">
        <f t="shared" si="99"/>
        <v>116.80661947475262</v>
      </c>
      <c r="M316" s="2">
        <f t="shared" si="100"/>
        <v>1.3664044368005455</v>
      </c>
      <c r="O316" s="2">
        <f t="shared" ref="O316:P316" si="180">O57*O57</f>
        <v>215.67052472257708</v>
      </c>
      <c r="P316" s="2">
        <f t="shared" si="180"/>
        <v>155.93778469346697</v>
      </c>
      <c r="Q316" s="2">
        <f t="shared" si="102"/>
        <v>4.8321714303988097</v>
      </c>
      <c r="R316" s="2">
        <f t="shared" si="102"/>
        <v>44014.392800526031</v>
      </c>
      <c r="S316" s="2">
        <f t="shared" si="102"/>
        <v>2.1736245948052657</v>
      </c>
      <c r="T316" s="2">
        <f t="shared" si="103"/>
        <v>43397.952598192787</v>
      </c>
      <c r="AB316" s="2">
        <f t="shared" si="104"/>
        <v>135.98526892873829</v>
      </c>
    </row>
    <row r="317" spans="1:28">
      <c r="A317" s="21">
        <v>40</v>
      </c>
      <c r="C317" s="2">
        <f t="shared" ref="C317:E317" si="181">C58*C58</f>
        <v>37261.16526321612</v>
      </c>
      <c r="D317" s="2">
        <f t="shared" si="181"/>
        <v>94.240100642279387</v>
      </c>
      <c r="E317" s="2">
        <f t="shared" si="181"/>
        <v>35439.115286974156</v>
      </c>
      <c r="H317" s="2">
        <f t="shared" si="98"/>
        <v>22.836140246614356</v>
      </c>
      <c r="K317" s="2">
        <f t="shared" si="99"/>
        <v>120.80769191905303</v>
      </c>
      <c r="M317" s="2">
        <f t="shared" si="100"/>
        <v>1.6474266308772785</v>
      </c>
      <c r="O317" s="2">
        <f t="shared" ref="O317:P317" si="182">O58*O58</f>
        <v>200.77658099916036</v>
      </c>
      <c r="P317" s="2">
        <f t="shared" si="182"/>
        <v>29.359477245319187</v>
      </c>
      <c r="Q317" s="2">
        <f t="shared" si="102"/>
        <v>76.582218028901309</v>
      </c>
      <c r="R317" s="2">
        <f t="shared" si="102"/>
        <v>40974.812448808145</v>
      </c>
      <c r="S317" s="2">
        <f t="shared" si="102"/>
        <v>0.40924322451096351</v>
      </c>
      <c r="T317" s="2">
        <f t="shared" si="103"/>
        <v>40716.233936567012</v>
      </c>
      <c r="AB317" s="2">
        <f t="shared" si="104"/>
        <v>142.28885439668502</v>
      </c>
    </row>
    <row r="318" spans="1:28">
      <c r="A318" s="21">
        <v>41</v>
      </c>
      <c r="C318" s="2">
        <f t="shared" ref="C318:E318" si="183">C59*C59</f>
        <v>32213.03107553181</v>
      </c>
      <c r="D318" s="2">
        <f t="shared" si="183"/>
        <v>97.27990721141316</v>
      </c>
      <c r="E318" s="2">
        <f t="shared" si="183"/>
        <v>32863.108011323224</v>
      </c>
      <c r="H318" s="2">
        <f t="shared" si="98"/>
        <v>3.2470470105655593</v>
      </c>
      <c r="K318" s="2">
        <f t="shared" si="99"/>
        <v>124.72821463522411</v>
      </c>
      <c r="M318" s="2">
        <f t="shared" si="100"/>
        <v>1.7033407241221223</v>
      </c>
      <c r="O318" s="2">
        <f t="shared" ref="O318:P318" si="184">O59*O59</f>
        <v>186.18248266329579</v>
      </c>
      <c r="P318" s="2">
        <f t="shared" si="184"/>
        <v>4.1745935079950778</v>
      </c>
      <c r="Q318" s="2">
        <f t="shared" si="102"/>
        <v>246.11498801987432</v>
      </c>
      <c r="R318" s="2">
        <f t="shared" si="102"/>
        <v>37996.425033325504</v>
      </c>
      <c r="S318" s="2">
        <f t="shared" si="102"/>
        <v>5.8189868094699837E-2</v>
      </c>
      <c r="T318" s="2">
        <f t="shared" si="103"/>
        <v>38090.525914791826</v>
      </c>
      <c r="AB318" s="2">
        <f t="shared" si="104"/>
        <v>146.92312283887651</v>
      </c>
    </row>
    <row r="319" spans="1:28">
      <c r="A319" s="21">
        <v>42</v>
      </c>
      <c r="C319" s="2">
        <f t="shared" ref="C319:E319" si="185">C60*C60</f>
        <v>27539.275628583513</v>
      </c>
      <c r="D319" s="2">
        <f t="shared" si="185"/>
        <v>102.13542552657871</v>
      </c>
      <c r="E319" s="2">
        <f t="shared" si="185"/>
        <v>30346.232333380882</v>
      </c>
      <c r="H319" s="2">
        <f t="shared" si="98"/>
        <v>68.096863991178267</v>
      </c>
      <c r="K319" s="2">
        <f t="shared" si="99"/>
        <v>128.55874274064425</v>
      </c>
      <c r="M319" s="2">
        <f t="shared" si="100"/>
        <v>1.5182367650020525</v>
      </c>
      <c r="O319" s="2">
        <f t="shared" ref="O319:P319" si="186">O60*O60</f>
        <v>171.92338817616618</v>
      </c>
      <c r="P319" s="2">
        <f t="shared" si="186"/>
        <v>87.549310314075925</v>
      </c>
      <c r="Q319" s="2">
        <f t="shared" si="102"/>
        <v>504.84404206306039</v>
      </c>
      <c r="R319" s="2">
        <f t="shared" si="102"/>
        <v>35086.405750238038</v>
      </c>
      <c r="S319" s="2">
        <f t="shared" si="102"/>
        <v>1.2203542235192986</v>
      </c>
      <c r="T319" s="2">
        <f t="shared" si="103"/>
        <v>35501.47556233441</v>
      </c>
      <c r="AB319" s="2">
        <f t="shared" si="104"/>
        <v>149.77133641007975</v>
      </c>
    </row>
    <row r="320" spans="1:28">
      <c r="A320" s="21">
        <v>43</v>
      </c>
      <c r="C320" s="2">
        <f t="shared" ref="C320:E320" si="187">C61*C61</f>
        <v>23382.158715181926</v>
      </c>
      <c r="D320" s="2">
        <f t="shared" si="187"/>
        <v>108.82234587002314</v>
      </c>
      <c r="E320" s="2">
        <f t="shared" si="187"/>
        <v>27894.551627107481</v>
      </c>
      <c r="H320" s="2">
        <f t="shared" si="98"/>
        <v>198.93304398233309</v>
      </c>
      <c r="K320" s="2">
        <f t="shared" si="99"/>
        <v>132.29004815759652</v>
      </c>
      <c r="M320" s="2">
        <f t="shared" si="100"/>
        <v>1.1447847486339591</v>
      </c>
      <c r="O320" s="2">
        <f t="shared" ref="O320:P320" si="188">O61*O61</f>
        <v>158.03364894534249</v>
      </c>
      <c r="P320" s="2">
        <f t="shared" si="188"/>
        <v>255.75995396189069</v>
      </c>
      <c r="Q320" s="2">
        <f t="shared" si="102"/>
        <v>815.88154741037476</v>
      </c>
      <c r="R320" s="2">
        <f t="shared" si="102"/>
        <v>32251.765090886209</v>
      </c>
      <c r="S320" s="2">
        <f t="shared" si="102"/>
        <v>3.5650508142757906</v>
      </c>
      <c r="T320" s="2">
        <f t="shared" si="103"/>
        <v>32933.501746529502</v>
      </c>
      <c r="AB320" s="2">
        <f t="shared" si="104"/>
        <v>150.87261505121836</v>
      </c>
    </row>
    <row r="321" spans="1:28">
      <c r="A321" s="21">
        <v>44</v>
      </c>
      <c r="C321" s="2">
        <f t="shared" ref="C321:E321" si="189">C62*C62</f>
        <v>19823.548855561363</v>
      </c>
      <c r="D321" s="2">
        <f t="shared" si="189"/>
        <v>117.244928272764</v>
      </c>
      <c r="E321" s="2">
        <f t="shared" si="189"/>
        <v>25513.972206066333</v>
      </c>
      <c r="H321" s="2">
        <f t="shared" si="98"/>
        <v>358.52709660483742</v>
      </c>
      <c r="K321" s="2">
        <f t="shared" si="99"/>
        <v>135.91314184450295</v>
      </c>
      <c r="M321" s="2">
        <f t="shared" si="100"/>
        <v>0.68924774995168003</v>
      </c>
      <c r="O321" s="2">
        <f t="shared" ref="O321:P321" si="190">O62*O62</f>
        <v>144.54672656922594</v>
      </c>
      <c r="P321" s="2">
        <f t="shared" si="190"/>
        <v>460.94340028239424</v>
      </c>
      <c r="Q321" s="2">
        <f t="shared" si="102"/>
        <v>1121.7375855165847</v>
      </c>
      <c r="R321" s="2">
        <f t="shared" si="102"/>
        <v>29499.331952903583</v>
      </c>
      <c r="S321" s="2">
        <f t="shared" si="102"/>
        <v>6.4251131541753272</v>
      </c>
      <c r="T321" s="2">
        <f t="shared" si="103"/>
        <v>30376.472968680398</v>
      </c>
      <c r="AB321" s="2">
        <f t="shared" si="104"/>
        <v>150.41556900894332</v>
      </c>
    </row>
    <row r="322" spans="1:28">
      <c r="A322" s="21">
        <v>45</v>
      </c>
      <c r="C322" s="2">
        <f t="shared" ref="C322:E322" si="191">C63*C63</f>
        <v>16888.448321222713</v>
      </c>
      <c r="D322" s="2">
        <f t="shared" si="191"/>
        <v>127.17679489086251</v>
      </c>
      <c r="E322" s="2">
        <f t="shared" si="191"/>
        <v>23210.229094596893</v>
      </c>
      <c r="H322" s="2">
        <f t="shared" si="98"/>
        <v>501.4676864541056</v>
      </c>
      <c r="K322" s="2">
        <f t="shared" si="99"/>
        <v>139.41929545133047</v>
      </c>
      <c r="M322" s="2">
        <f t="shared" si="100"/>
        <v>0.28124553295283472</v>
      </c>
      <c r="O322" s="2">
        <f t="shared" ref="O322:P322" si="192">O63*O63</f>
        <v>131.49511222514096</v>
      </c>
      <c r="P322" s="2">
        <f t="shared" si="192"/>
        <v>644.71618104967763</v>
      </c>
      <c r="Q322" s="2">
        <f t="shared" si="102"/>
        <v>1358.5411880268969</v>
      </c>
      <c r="R322" s="2">
        <f t="shared" si="102"/>
        <v>26835.73718880436</v>
      </c>
      <c r="S322" s="2">
        <f t="shared" si="102"/>
        <v>8.9867311540505526</v>
      </c>
      <c r="T322" s="2">
        <f t="shared" si="103"/>
        <v>27826.896115526055</v>
      </c>
      <c r="AB322" s="2">
        <f t="shared" si="104"/>
        <v>148.71416100404198</v>
      </c>
    </row>
    <row r="323" spans="1:28">
      <c r="A323" s="21">
        <v>46</v>
      </c>
      <c r="C323" s="2">
        <f t="shared" ref="C323:E323" si="193">C64*C64</f>
        <v>14555.358557083659</v>
      </c>
      <c r="D323" s="2">
        <f t="shared" si="193"/>
        <v>138.24766443970475</v>
      </c>
      <c r="E323" s="2">
        <f t="shared" si="193"/>
        <v>20988.872211638733</v>
      </c>
      <c r="H323" s="2">
        <f t="shared" si="98"/>
        <v>587.08210071966221</v>
      </c>
      <c r="K323" s="2">
        <f t="shared" si="99"/>
        <v>142.80006234693639</v>
      </c>
      <c r="M323" s="2">
        <f t="shared" si="100"/>
        <v>3.6872182708238936E-2</v>
      </c>
      <c r="O323" s="2">
        <f t="shared" ref="O323:P323" si="194">O64*O64</f>
        <v>118.91024839522429</v>
      </c>
      <c r="P323" s="2">
        <f t="shared" si="194"/>
        <v>754.78707833599924</v>
      </c>
      <c r="Q323" s="2">
        <f t="shared" si="102"/>
        <v>1472.8698193255993</v>
      </c>
      <c r="R323" s="2">
        <f t="shared" si="102"/>
        <v>24267.397631678494</v>
      </c>
      <c r="S323" s="2">
        <f t="shared" si="102"/>
        <v>10.521014906922069</v>
      </c>
      <c r="T323" s="2">
        <f t="shared" si="103"/>
        <v>25288.497989804131</v>
      </c>
      <c r="AB323" s="2">
        <f t="shared" si="104"/>
        <v>146.17083183005781</v>
      </c>
    </row>
    <row r="324" spans="1:28">
      <c r="A324" s="21">
        <v>47</v>
      </c>
      <c r="C324" s="2">
        <f t="shared" ref="C324:E324" si="195">C65*C65</f>
        <v>12769.846778433342</v>
      </c>
      <c r="D324" s="2">
        <f t="shared" si="195"/>
        <v>149.9448694496725</v>
      </c>
      <c r="E324" s="2">
        <f t="shared" si="195"/>
        <v>18855.253000490757</v>
      </c>
      <c r="H324" s="2">
        <f t="shared" si="98"/>
        <v>591.00937595836297</v>
      </c>
      <c r="K324" s="2">
        <f t="shared" si="99"/>
        <v>146.04729796774782</v>
      </c>
      <c r="M324" s="2">
        <f t="shared" si="100"/>
        <v>2.5662371654259664E-2</v>
      </c>
      <c r="O324" s="2">
        <f t="shared" ref="O324:P324" si="196">O65*O65</f>
        <v>106.82245311874729</v>
      </c>
      <c r="P324" s="2">
        <f t="shared" si="196"/>
        <v>759.83621303045231</v>
      </c>
      <c r="Q324" s="2">
        <f t="shared" si="102"/>
        <v>1436.457115583285</v>
      </c>
      <c r="R324" s="2">
        <f t="shared" si="102"/>
        <v>21800.500636479075</v>
      </c>
      <c r="S324" s="2">
        <f t="shared" si="102"/>
        <v>10.591395048436867</v>
      </c>
      <c r="T324" s="2">
        <f t="shared" si="103"/>
        <v>22772.128377343113</v>
      </c>
      <c r="AB324" s="2">
        <f t="shared" si="104"/>
        <v>143.23369266732115</v>
      </c>
    </row>
    <row r="325" spans="1:28">
      <c r="A325" s="21">
        <v>48</v>
      </c>
      <c r="C325" s="2">
        <f t="shared" ref="C325:E325" si="197">C66*C66</f>
        <v>11457.657287223241</v>
      </c>
      <c r="D325" s="2">
        <f t="shared" si="197"/>
        <v>161.63647933035708</v>
      </c>
      <c r="E325" s="2">
        <f t="shared" si="197"/>
        <v>16814.511536715629</v>
      </c>
      <c r="H325" s="2">
        <f t="shared" si="98"/>
        <v>512.13203435596529</v>
      </c>
      <c r="K325" s="2">
        <f t="shared" si="99"/>
        <v>149.15317943872921</v>
      </c>
      <c r="M325" s="2">
        <f t="shared" si="100"/>
        <v>0.25080577059146575</v>
      </c>
      <c r="O325" s="2">
        <f t="shared" ref="O325:P325" si="198">O66*O66</f>
        <v>95.260846953297374</v>
      </c>
      <c r="P325" s="2">
        <f t="shared" si="198"/>
        <v>658.42689031051566</v>
      </c>
      <c r="Q325" s="2">
        <f t="shared" si="102"/>
        <v>1254.5761608785162</v>
      </c>
      <c r="R325" s="2">
        <f t="shared" si="102"/>
        <v>19440.989174142247</v>
      </c>
      <c r="S325" s="2">
        <f t="shared" si="102"/>
        <v>9.1778454174751172</v>
      </c>
      <c r="T325" s="2">
        <f t="shared" si="103"/>
        <v>20294.9779887193</v>
      </c>
      <c r="AB325" s="2">
        <f t="shared" si="104"/>
        <v>140.35467723509777</v>
      </c>
    </row>
    <row r="326" spans="1:28">
      <c r="A326" s="21">
        <v>49</v>
      </c>
      <c r="C326" s="2">
        <f t="shared" ref="C326:E326" si="199">C67*C67</f>
        <v>10534.673557428154</v>
      </c>
      <c r="D326" s="2">
        <f t="shared" si="199"/>
        <v>172.61835796384335</v>
      </c>
      <c r="E326" s="2">
        <f t="shared" si="199"/>
        <v>14871.564145247405</v>
      </c>
      <c r="H326" s="2">
        <f t="shared" si="98"/>
        <v>372.89405397098034</v>
      </c>
      <c r="K326" s="2">
        <f t="shared" si="99"/>
        <v>152.11022441937811</v>
      </c>
      <c r="M326" s="2">
        <f t="shared" si="100"/>
        <v>0.64823945088774027</v>
      </c>
      <c r="O326" s="2">
        <f t="shared" ref="O326:P326" si="200">O67*O67</f>
        <v>84.253282820802809</v>
      </c>
      <c r="P326" s="2">
        <f t="shared" si="200"/>
        <v>479.41440078075118</v>
      </c>
      <c r="Q326" s="2">
        <f t="shared" si="102"/>
        <v>965.62408470668049</v>
      </c>
      <c r="R326" s="2">
        <f t="shared" si="102"/>
        <v>17194.547514449536</v>
      </c>
      <c r="S326" s="2">
        <f t="shared" si="102"/>
        <v>6.6825813556944498</v>
      </c>
      <c r="T326" s="2">
        <f t="shared" si="103"/>
        <v>17879.179836242274</v>
      </c>
      <c r="AB326" s="2">
        <f t="shared" si="104"/>
        <v>137.95406603239357</v>
      </c>
    </row>
    <row r="327" spans="1:28">
      <c r="A327" s="21">
        <v>50</v>
      </c>
      <c r="C327" s="2">
        <f t="shared" ref="C327:E327" si="201">C68*C68</f>
        <v>9912.6343008432304</v>
      </c>
      <c r="D327" s="2">
        <f t="shared" si="201"/>
        <v>182.18164911026744</v>
      </c>
      <c r="E327" s="2">
        <f t="shared" si="201"/>
        <v>13031.091556534213</v>
      </c>
      <c r="H327" s="2">
        <f t="shared" si="98"/>
        <v>212.91459682366255</v>
      </c>
      <c r="K327" s="2">
        <f t="shared" si="99"/>
        <v>154.91130912932505</v>
      </c>
      <c r="M327" s="2">
        <f t="shared" si="100"/>
        <v>1.1048765282861581</v>
      </c>
      <c r="O327" s="2">
        <f t="shared" ref="O327:P327" si="202">O68*O68</f>
        <v>73.826278907408209</v>
      </c>
      <c r="P327" s="2">
        <f t="shared" si="202"/>
        <v>273.73545586659975</v>
      </c>
      <c r="Q327" s="2">
        <f t="shared" si="102"/>
        <v>631.87754588309224</v>
      </c>
      <c r="R327" s="2">
        <f t="shared" si="102"/>
        <v>15066.587532124186</v>
      </c>
      <c r="S327" s="2">
        <f t="shared" si="102"/>
        <v>3.8156122360686857</v>
      </c>
      <c r="T327" s="2">
        <f t="shared" si="103"/>
        <v>15549.937317254631</v>
      </c>
      <c r="AB327" s="2">
        <f t="shared" si="104"/>
        <v>136.39426948680995</v>
      </c>
    </row>
    <row r="328" spans="1:28">
      <c r="A328" s="21">
        <v>51</v>
      </c>
      <c r="C328" s="2">
        <f t="shared" ref="C328:E328" si="203">C69*C69</f>
        <v>9501.2267690499575</v>
      </c>
      <c r="D328" s="2">
        <f t="shared" si="203"/>
        <v>189.69157639267397</v>
      </c>
      <c r="E328" s="2">
        <f t="shared" si="203"/>
        <v>11297.527630248653</v>
      </c>
      <c r="H328" s="2">
        <f t="shared" si="98"/>
        <v>77.714662393511702</v>
      </c>
      <c r="K328" s="2">
        <f t="shared" si="99"/>
        <v>157.5496855101604</v>
      </c>
      <c r="M328" s="2">
        <f t="shared" si="100"/>
        <v>1.4907842193329646</v>
      </c>
      <c r="O328" s="2">
        <f t="shared" ref="O328:P328" si="204">O69*O69</f>
        <v>64.004954778839988</v>
      </c>
      <c r="P328" s="2">
        <f t="shared" si="204"/>
        <v>99.914514341286079</v>
      </c>
      <c r="Q328" s="2">
        <f t="shared" si="102"/>
        <v>323.85725667721056</v>
      </c>
      <c r="R328" s="2">
        <f t="shared" si="102"/>
        <v>13062.23566915095</v>
      </c>
      <c r="S328" s="2">
        <f t="shared" si="102"/>
        <v>1.3927134220686437</v>
      </c>
      <c r="T328" s="2">
        <f t="shared" si="103"/>
        <v>13333.383463627299</v>
      </c>
      <c r="AB328" s="2">
        <f t="shared" si="104"/>
        <v>135.9629714013962</v>
      </c>
    </row>
    <row r="329" spans="1:28">
      <c r="A329" s="21">
        <v>52</v>
      </c>
      <c r="C329" s="2">
        <f t="shared" ref="C329:E329" si="205">C70*C70</f>
        <v>9208.4953821072686</v>
      </c>
      <c r="D329" s="2">
        <f t="shared" si="205"/>
        <v>194.66463329904076</v>
      </c>
      <c r="E329" s="2">
        <f t="shared" si="205"/>
        <v>9675.0486737313822</v>
      </c>
      <c r="H329" s="2">
        <f t="shared" si="98"/>
        <v>5.7644158790311142</v>
      </c>
      <c r="K329" s="2">
        <f t="shared" si="99"/>
        <v>160.01899748208547</v>
      </c>
      <c r="M329" s="2">
        <f t="shared" si="100"/>
        <v>1.6961552767945212</v>
      </c>
      <c r="O329" s="2">
        <f t="shared" ref="O329:P329" si="206">O70*O70</f>
        <v>54.812970865167749</v>
      </c>
      <c r="P329" s="2">
        <f t="shared" si="206"/>
        <v>7.4110701285459823</v>
      </c>
      <c r="Q329" s="2">
        <f t="shared" si="102"/>
        <v>102.53397877762534</v>
      </c>
      <c r="R329" s="2">
        <f t="shared" si="102"/>
        <v>11186.320584728152</v>
      </c>
      <c r="S329" s="2">
        <f t="shared" si="102"/>
        <v>0.10330327788675291</v>
      </c>
      <c r="T329" s="2">
        <f t="shared" si="103"/>
        <v>11254.411639370368</v>
      </c>
      <c r="AB329" s="2">
        <f t="shared" si="104"/>
        <v>136.86350243244053</v>
      </c>
    </row>
    <row r="330" spans="1:28">
      <c r="A330" s="21">
        <v>53</v>
      </c>
      <c r="C330" s="2">
        <f t="shared" ref="C330:E330" si="207">C71*C71</f>
        <v>8942.0222598007913</v>
      </c>
      <c r="D330" s="2">
        <f t="shared" si="207"/>
        <v>196.83034244364995</v>
      </c>
      <c r="E330" s="2">
        <f t="shared" si="207"/>
        <v>8167.5633809010515</v>
      </c>
      <c r="H330" s="2">
        <f t="shared" si="98"/>
        <v>17.536780445093335</v>
      </c>
      <c r="K330" s="2">
        <f t="shared" si="99"/>
        <v>162.31329625627887</v>
      </c>
      <c r="M330" s="2">
        <f t="shared" si="100"/>
        <v>1.66255284904929</v>
      </c>
      <c r="O330" s="2">
        <f t="shared" ref="O330:P330" si="208">O71*O71</f>
        <v>46.272471460764521</v>
      </c>
      <c r="P330" s="2">
        <f t="shared" si="208"/>
        <v>22.546310404193989</v>
      </c>
      <c r="Q330" s="2">
        <f t="shared" si="102"/>
        <v>4.2192925566488171</v>
      </c>
      <c r="R330" s="2">
        <f t="shared" si="102"/>
        <v>9443.361522604986</v>
      </c>
      <c r="S330" s="2">
        <f t="shared" si="102"/>
        <v>0.3142741505081888</v>
      </c>
      <c r="T330" s="2">
        <f t="shared" si="103"/>
        <v>9334.720679015054</v>
      </c>
      <c r="AB330" s="2">
        <f t="shared" si="104"/>
        <v>139.20924455677638</v>
      </c>
    </row>
    <row r="331" spans="1:28">
      <c r="A331" s="21">
        <v>54</v>
      </c>
      <c r="C331" s="2">
        <f t="shared" ref="C331:E331" si="209">C72*C72</f>
        <v>8612.9164950551876</v>
      </c>
      <c r="D331" s="2">
        <f t="shared" si="209"/>
        <v>196.1661350950846</v>
      </c>
      <c r="E331" s="2">
        <f t="shared" si="209"/>
        <v>6778.7034158681927</v>
      </c>
      <c r="H331" s="2">
        <f t="shared" si="98"/>
        <v>109.68201475090537</v>
      </c>
      <c r="K331" s="2">
        <f t="shared" si="99"/>
        <v>164.42705466603033</v>
      </c>
      <c r="M331" s="2">
        <f t="shared" si="100"/>
        <v>1.3995382643026071</v>
      </c>
      <c r="O331" s="2">
        <f t="shared" ref="O331:P331" si="210">O72*O72</f>
        <v>38.404031376753473</v>
      </c>
      <c r="P331" s="2">
        <f t="shared" si="210"/>
        <v>141.01361182423747</v>
      </c>
      <c r="Q331" s="2">
        <f t="shared" si="102"/>
        <v>32.23760144196234</v>
      </c>
      <c r="R331" s="2">
        <f t="shared" si="102"/>
        <v>7837.5574238272538</v>
      </c>
      <c r="S331" s="2">
        <f t="shared" si="102"/>
        <v>1.9655958013381414</v>
      </c>
      <c r="T331" s="2">
        <f t="shared" si="103"/>
        <v>7591.2854723878763</v>
      </c>
      <c r="AB331" s="2">
        <f t="shared" si="104"/>
        <v>143.01919427833349</v>
      </c>
    </row>
    <row r="332" spans="1:28">
      <c r="A332" s="21">
        <v>55</v>
      </c>
      <c r="C332" s="2">
        <f t="shared" ref="C332:E332" si="211">C73*C73</f>
        <v>8143.4377884058595</v>
      </c>
      <c r="D332" s="2">
        <f t="shared" si="211"/>
        <v>192.89901972149914</v>
      </c>
      <c r="E332" s="2">
        <f t="shared" si="211"/>
        <v>5511.814663938324</v>
      </c>
      <c r="H332" s="2">
        <f t="shared" si="98"/>
        <v>255.98085766339025</v>
      </c>
      <c r="K332" s="2">
        <f t="shared" si="99"/>
        <v>166.35518048219174</v>
      </c>
      <c r="M332" s="2">
        <f t="shared" si="100"/>
        <v>0.98195042367873497</v>
      </c>
      <c r="O332" s="2">
        <f t="shared" ref="O332:P332" si="212">O73*O73</f>
        <v>31.226606374491482</v>
      </c>
      <c r="P332" s="2">
        <f t="shared" si="212"/>
        <v>329.10395910358949</v>
      </c>
      <c r="Q332" s="2">
        <f t="shared" si="102"/>
        <v>157.58146153713102</v>
      </c>
      <c r="R332" s="2">
        <f t="shared" si="102"/>
        <v>6372.7768111207333</v>
      </c>
      <c r="S332" s="2">
        <f t="shared" si="102"/>
        <v>4.5873965771768379</v>
      </c>
      <c r="T332" s="2">
        <f t="shared" si="103"/>
        <v>6035.4024874399438</v>
      </c>
      <c r="AB332" s="2">
        <f t="shared" si="104"/>
        <v>148.21333005755005</v>
      </c>
    </row>
    <row r="333" spans="1:28">
      <c r="A333" s="21">
        <v>56</v>
      </c>
      <c r="C333" s="2">
        <f t="shared" ref="C333:E333" si="213">C74*C74</f>
        <v>7477.467996008847</v>
      </c>
      <c r="D333" s="2">
        <f t="shared" si="213"/>
        <v>187.47431184743391</v>
      </c>
      <c r="E333" s="2">
        <f t="shared" si="213"/>
        <v>4369.9491710812163</v>
      </c>
      <c r="H333" s="2">
        <f t="shared" si="98"/>
        <v>414.80502970952773</v>
      </c>
      <c r="K333" s="2">
        <f t="shared" si="99"/>
        <v>168.09302868078842</v>
      </c>
      <c r="M333" s="2">
        <f t="shared" si="100"/>
        <v>0.52861093224272793</v>
      </c>
      <c r="O333" s="2">
        <f t="shared" ref="O333:P333" si="214">O74*O74</f>
        <v>24.757487499477254</v>
      </c>
      <c r="P333" s="2">
        <f t="shared" si="214"/>
        <v>533.29760193631455</v>
      </c>
      <c r="Q333" s="2">
        <f t="shared" si="102"/>
        <v>328.24552728974453</v>
      </c>
      <c r="R333" s="2">
        <f t="shared" si="102"/>
        <v>5052.5484692810915</v>
      </c>
      <c r="S333" s="2">
        <f t="shared" si="102"/>
        <v>7.4336619966614981</v>
      </c>
      <c r="T333" s="2">
        <f t="shared" si="103"/>
        <v>4672.3795639880846</v>
      </c>
      <c r="AB333" s="2">
        <f t="shared" si="104"/>
        <v>154.60856311598258</v>
      </c>
    </row>
    <row r="334" spans="1:28">
      <c r="A334" s="21">
        <v>57</v>
      </c>
      <c r="C334" s="2">
        <f t="shared" ref="C334:E334" si="215">C75*C75</f>
        <v>6591.5500284052277</v>
      </c>
      <c r="D334" s="2">
        <f t="shared" si="215"/>
        <v>180.49813149224505</v>
      </c>
      <c r="E334" s="2">
        <f t="shared" si="215"/>
        <v>3355.857791284755</v>
      </c>
      <c r="H334" s="2">
        <f t="shared" si="98"/>
        <v>540.96225944419268</v>
      </c>
      <c r="K334" s="2">
        <f t="shared" si="99"/>
        <v>169.63641263328878</v>
      </c>
      <c r="M334" s="2">
        <f t="shared" si="100"/>
        <v>0.16851426917135565</v>
      </c>
      <c r="O334" s="2">
        <f t="shared" ref="O334:P334" si="216">O75*O75</f>
        <v>19.012259425708567</v>
      </c>
      <c r="P334" s="2">
        <f t="shared" si="216"/>
        <v>695.49271353257325</v>
      </c>
      <c r="Q334" s="2">
        <f t="shared" si="102"/>
        <v>484.52333979275011</v>
      </c>
      <c r="R334" s="2">
        <f t="shared" si="102"/>
        <v>3880.0529440221476</v>
      </c>
      <c r="S334" s="2">
        <f t="shared" si="102"/>
        <v>9.6945077847163557</v>
      </c>
      <c r="T334" s="2">
        <f t="shared" si="103"/>
        <v>3501.8546652230762</v>
      </c>
      <c r="AB334" s="2">
        <f t="shared" si="104"/>
        <v>161.91802996276337</v>
      </c>
    </row>
    <row r="335" spans="1:28">
      <c r="A335" s="21">
        <v>58</v>
      </c>
      <c r="C335" s="2">
        <f t="shared" ref="C335:E335" si="217">C76*C76</f>
        <v>5503.3309149776542</v>
      </c>
      <c r="D335" s="2">
        <f t="shared" si="217"/>
        <v>172.6650413603866</v>
      </c>
      <c r="E335" s="2">
        <f t="shared" si="217"/>
        <v>2471.9835595067766</v>
      </c>
      <c r="H335" s="2">
        <f t="shared" si="98"/>
        <v>598.55541800165918</v>
      </c>
      <c r="K335" s="2">
        <f t="shared" si="99"/>
        <v>170.98161419256957</v>
      </c>
      <c r="M335" s="2">
        <f t="shared" si="100"/>
        <v>4.1233400434488891E-3</v>
      </c>
      <c r="O335" s="2">
        <f t="shared" ref="O335:P335" si="218">O76*O76</f>
        <v>14.004762910837378</v>
      </c>
      <c r="P335" s="2">
        <f t="shared" si="218"/>
        <v>769.53784593644809</v>
      </c>
      <c r="Q335" s="2">
        <f t="shared" si="102"/>
        <v>575.91606831591253</v>
      </c>
      <c r="R335" s="2">
        <f t="shared" si="102"/>
        <v>2858.1148797627206</v>
      </c>
      <c r="S335" s="2">
        <f t="shared" si="102"/>
        <v>10.726626595657935</v>
      </c>
      <c r="T335" s="2">
        <f t="shared" si="103"/>
        <v>2518.6533793026006</v>
      </c>
      <c r="AB335" s="2">
        <f t="shared" si="104"/>
        <v>169.75757623704419</v>
      </c>
    </row>
    <row r="336" spans="1:28">
      <c r="A336" s="21">
        <v>59</v>
      </c>
      <c r="C336" s="2">
        <f t="shared" ref="C336:E336" si="219">C77*C77</f>
        <v>4274.2961125470001</v>
      </c>
      <c r="D336" s="2">
        <f t="shared" si="219"/>
        <v>164.68399479297616</v>
      </c>
      <c r="E336" s="2">
        <f t="shared" si="219"/>
        <v>1720.4558061898895</v>
      </c>
      <c r="H336" s="2">
        <f t="shared" si="98"/>
        <v>571.19678793703372</v>
      </c>
      <c r="K336" s="2">
        <f t="shared" si="99"/>
        <v>172.12539265024625</v>
      </c>
      <c r="M336" s="2">
        <f t="shared" si="100"/>
        <v>8.2214396839766765E-2</v>
      </c>
      <c r="O336" s="2">
        <f t="shared" ref="O336:P336" si="220">O77*O77</f>
        <v>9.7470614525730923</v>
      </c>
      <c r="P336" s="2">
        <f t="shared" si="220"/>
        <v>734.36399132830854</v>
      </c>
      <c r="Q336" s="2">
        <f t="shared" si="102"/>
        <v>574.90241290650783</v>
      </c>
      <c r="R336" s="2">
        <f t="shared" si="102"/>
        <v>1989.1962148108328</v>
      </c>
      <c r="S336" s="2">
        <f t="shared" si="102"/>
        <v>10.236336473731035</v>
      </c>
      <c r="T336" s="2">
        <f t="shared" si="103"/>
        <v>1714.0410183542699</v>
      </c>
      <c r="AB336" s="2">
        <f t="shared" si="104"/>
        <v>177.66301072802838</v>
      </c>
    </row>
    <row r="337" spans="1:28">
      <c r="A337" s="21">
        <v>60</v>
      </c>
      <c r="C337" s="2">
        <f t="shared" ref="C337:E337" si="221">C78*C78</f>
        <v>3004.7165428562143</v>
      </c>
      <c r="D337" s="2">
        <f t="shared" si="221"/>
        <v>157.21437266423598</v>
      </c>
      <c r="E337" s="2">
        <f t="shared" si="221"/>
        <v>1103.0850275178777</v>
      </c>
      <c r="H337" s="2">
        <f t="shared" si="98"/>
        <v>466.67106990588195</v>
      </c>
      <c r="K337" s="2">
        <f t="shared" si="99"/>
        <v>173.06499254383408</v>
      </c>
      <c r="M337" s="2">
        <f t="shared" si="100"/>
        <v>0.38056719316639032</v>
      </c>
      <c r="O337" s="2">
        <f t="shared" ref="O337:P337" si="222">O78*O78</f>
        <v>6.2494122266591994</v>
      </c>
      <c r="P337" s="2">
        <f t="shared" si="222"/>
        <v>599.97961608164917</v>
      </c>
      <c r="Q337" s="2">
        <f t="shared" si="102"/>
        <v>483.7623806284285</v>
      </c>
      <c r="R337" s="2">
        <f t="shared" si="102"/>
        <v>1275.390250338625</v>
      </c>
      <c r="S337" s="2">
        <f t="shared" si="102"/>
        <v>8.3631459332346907</v>
      </c>
      <c r="T337" s="2">
        <f t="shared" si="103"/>
        <v>1077.198078882966</v>
      </c>
      <c r="AB337" s="2">
        <f t="shared" si="104"/>
        <v>185.12000935401727</v>
      </c>
    </row>
    <row r="338" spans="1:28">
      <c r="A338" s="21">
        <v>61</v>
      </c>
      <c r="C338" s="2">
        <f t="shared" ref="C338:E338" si="223">C79*C79</f>
        <v>1820.5089079580055</v>
      </c>
      <c r="D338" s="2">
        <f t="shared" si="223"/>
        <v>150.81986108041298</v>
      </c>
      <c r="E338" s="2">
        <f t="shared" si="223"/>
        <v>621.35852377187007</v>
      </c>
      <c r="H338" s="2">
        <f t="shared" si="98"/>
        <v>314.72030229822701</v>
      </c>
      <c r="K338" s="2">
        <f t="shared" si="99"/>
        <v>173.79815029488864</v>
      </c>
      <c r="M338" s="2">
        <f t="shared" si="100"/>
        <v>0.81428759493592762</v>
      </c>
      <c r="O338" s="2">
        <f t="shared" ref="O338:P338" si="224">O79*O79</f>
        <v>3.5202413764390745</v>
      </c>
      <c r="P338" s="2">
        <f t="shared" si="224"/>
        <v>404.62282391765893</v>
      </c>
      <c r="Q338" s="2">
        <f t="shared" si="102"/>
        <v>332.66141171903212</v>
      </c>
      <c r="R338" s="2">
        <f t="shared" si="102"/>
        <v>718.41660743654757</v>
      </c>
      <c r="S338" s="2">
        <f t="shared" si="102"/>
        <v>5.640057818032135</v>
      </c>
      <c r="T338" s="2">
        <f t="shared" si="103"/>
        <v>596.7474165194368</v>
      </c>
      <c r="AB338" s="2">
        <f t="shared" si="104"/>
        <v>191.60579341357487</v>
      </c>
    </row>
    <row r="339" spans="1:28">
      <c r="A339" s="21">
        <v>62</v>
      </c>
      <c r="C339" s="2">
        <f t="shared" ref="C339:E339" si="225">C80*C80</f>
        <v>853.76650722605348</v>
      </c>
      <c r="D339" s="2">
        <f t="shared" si="225"/>
        <v>145.94249922282376</v>
      </c>
      <c r="E339" s="2">
        <f t="shared" si="225"/>
        <v>276.43681629363175</v>
      </c>
      <c r="H339" s="2">
        <f t="shared" si="98"/>
        <v>158.58097895220016</v>
      </c>
      <c r="K339" s="2">
        <f t="shared" si="99"/>
        <v>174.32309966217144</v>
      </c>
      <c r="M339" s="2">
        <f t="shared" si="100"/>
        <v>1.2599635932863855</v>
      </c>
      <c r="O339" s="2">
        <f t="shared" ref="O339:P339" si="226">O80*O80</f>
        <v>1.5661237135377399</v>
      </c>
      <c r="P339" s="2">
        <f t="shared" si="226"/>
        <v>203.88097957043547</v>
      </c>
      <c r="Q339" s="2">
        <f t="shared" si="102"/>
        <v>169.70900949907403</v>
      </c>
      <c r="R339" s="2">
        <f t="shared" si="102"/>
        <v>319.61708439545816</v>
      </c>
      <c r="S339" s="2">
        <f t="shared" si="102"/>
        <v>2.8419071906044899</v>
      </c>
      <c r="T339" s="2">
        <f t="shared" si="103"/>
        <v>262.18222689572792</v>
      </c>
      <c r="AB339" s="2">
        <f t="shared" si="104"/>
        <v>196.63860825080104</v>
      </c>
    </row>
    <row r="340" spans="1:28">
      <c r="A340" s="21">
        <v>63</v>
      </c>
      <c r="C340" s="2">
        <f t="shared" ref="C340:E340" si="227">C81*C81</f>
        <v>220.48688362536308</v>
      </c>
      <c r="D340" s="2">
        <f t="shared" si="227"/>
        <v>142.89398382886051</v>
      </c>
      <c r="E340" s="2">
        <f t="shared" si="227"/>
        <v>69.150851688061451</v>
      </c>
      <c r="H340" s="2">
        <f t="shared" si="98"/>
        <v>42.681416999919165</v>
      </c>
      <c r="K340" s="2">
        <f t="shared" si="99"/>
        <v>174.63857599667585</v>
      </c>
      <c r="M340" s="2">
        <f t="shared" si="100"/>
        <v>1.5907813006681004</v>
      </c>
      <c r="O340" s="2">
        <f t="shared" ref="O340:P340" si="228">O81*O81</f>
        <v>0.39176687856573106</v>
      </c>
      <c r="P340" s="2">
        <f t="shared" si="228"/>
        <v>54.873725492769587</v>
      </c>
      <c r="Q340" s="2">
        <f t="shared" si="102"/>
        <v>45.992368161755223</v>
      </c>
      <c r="R340" s="2">
        <f t="shared" si="102"/>
        <v>79.952424197088035</v>
      </c>
      <c r="S340" s="2">
        <f t="shared" si="102"/>
        <v>0.76488760933815558</v>
      </c>
      <c r="T340" s="2">
        <f t="shared" si="103"/>
        <v>65.077028099932789</v>
      </c>
      <c r="AB340" s="2">
        <f t="shared" si="104"/>
        <v>199.82844585725829</v>
      </c>
    </row>
    <row r="341" spans="1:28">
      <c r="A341" s="21">
        <v>64</v>
      </c>
      <c r="C341" s="2">
        <f t="shared" ref="C341:E341" si="229">C82*C82</f>
        <v>1.0552201394264264E-29</v>
      </c>
      <c r="D341" s="2">
        <f t="shared" si="229"/>
        <v>141.8577100399913</v>
      </c>
      <c r="E341" s="2">
        <f t="shared" si="229"/>
        <v>4.3084630859150588E-28</v>
      </c>
      <c r="H341" s="2">
        <f t="shared" si="98"/>
        <v>5.7625216426674099E-28</v>
      </c>
      <c r="K341" s="2">
        <f t="shared" si="99"/>
        <v>174.74381928827958</v>
      </c>
      <c r="M341" s="2">
        <f t="shared" si="100"/>
        <v>1.7126089269496516</v>
      </c>
      <c r="O341" s="2">
        <f t="shared" ref="O341:P341" si="230">O82*O82</f>
        <v>2.4409144549640129E-30</v>
      </c>
      <c r="P341" s="2">
        <f t="shared" si="230"/>
        <v>7.4086347875112342E-28</v>
      </c>
      <c r="Q341" s="2">
        <f t="shared" si="102"/>
        <v>8.2835459895395231E-28</v>
      </c>
      <c r="R341" s="2">
        <f t="shared" si="102"/>
        <v>4.9814580713551375E-28</v>
      </c>
      <c r="S341" s="2">
        <f t="shared" si="102"/>
        <v>1.0326933154603391E-29</v>
      </c>
      <c r="T341" s="2">
        <f t="shared" si="103"/>
        <v>6.5192054893889927E-28</v>
      </c>
      <c r="AB341" s="2">
        <f t="shared" si="104"/>
        <v>200.92114858215547</v>
      </c>
    </row>
    <row r="342" spans="1:28">
      <c r="A342" s="21">
        <v>65</v>
      </c>
      <c r="C342" s="2">
        <f t="shared" ref="C342:E342" si="231">C83*C83</f>
        <v>220.48688362536049</v>
      </c>
      <c r="D342" s="2">
        <f t="shared" si="231"/>
        <v>142.89398382886031</v>
      </c>
      <c r="E342" s="2">
        <f t="shared" si="231"/>
        <v>69.150851688062005</v>
      </c>
      <c r="H342" s="2">
        <f t="shared" ref="H342:H405" si="232">H83*H83</f>
        <v>42.681416999917587</v>
      </c>
      <c r="K342" s="2">
        <f t="shared" ref="K342:K405" si="233">K83*K83</f>
        <v>174.63857599667585</v>
      </c>
      <c r="M342" s="2">
        <f t="shared" ref="M342:M405" si="234">M83*M83</f>
        <v>1.5907813006681257</v>
      </c>
      <c r="O342" s="2">
        <f t="shared" ref="O342:P342" si="235">O83*O83</f>
        <v>0.39176687856573356</v>
      </c>
      <c r="P342" s="2">
        <f t="shared" si="235"/>
        <v>54.873725492767811</v>
      </c>
      <c r="Q342" s="2">
        <f t="shared" ref="Q342:S405" si="236">Q83*Q83</f>
        <v>45.992368161753575</v>
      </c>
      <c r="R342" s="2">
        <f t="shared" si="236"/>
        <v>79.952424197088675</v>
      </c>
      <c r="S342" s="2">
        <f t="shared" si="236"/>
        <v>0.76488760933815714</v>
      </c>
      <c r="T342" s="2">
        <f t="shared" ref="T342:T405" si="237">T83*T83</f>
        <v>65.077028099933329</v>
      </c>
      <c r="AB342" s="2">
        <f t="shared" ref="AB342:AB405" si="238">AB83*AB83</f>
        <v>199.82844585725829</v>
      </c>
    </row>
    <row r="343" spans="1:28">
      <c r="A343" s="21">
        <v>66</v>
      </c>
      <c r="C343" s="2">
        <f t="shared" ref="C343:E343" si="239">C84*C84</f>
        <v>853.76650722604938</v>
      </c>
      <c r="D343" s="2">
        <f t="shared" si="239"/>
        <v>145.94249922282376</v>
      </c>
      <c r="E343" s="2">
        <f t="shared" si="239"/>
        <v>276.43681629363044</v>
      </c>
      <c r="H343" s="2">
        <f t="shared" si="232"/>
        <v>158.58097895219936</v>
      </c>
      <c r="K343" s="2">
        <f t="shared" si="233"/>
        <v>174.32309966217144</v>
      </c>
      <c r="M343" s="2">
        <f t="shared" si="234"/>
        <v>1.2599635932863855</v>
      </c>
      <c r="O343" s="2">
        <f t="shared" ref="O343:P343" si="240">O84*O84</f>
        <v>1.5661237135377399</v>
      </c>
      <c r="P343" s="2">
        <f t="shared" si="240"/>
        <v>203.88097957043547</v>
      </c>
      <c r="Q343" s="2">
        <f t="shared" si="236"/>
        <v>169.70900949907403</v>
      </c>
      <c r="R343" s="2">
        <f t="shared" si="236"/>
        <v>319.61708439545663</v>
      </c>
      <c r="S343" s="2">
        <f t="shared" si="236"/>
        <v>2.8419071906045978</v>
      </c>
      <c r="T343" s="2">
        <f t="shared" si="237"/>
        <v>262.18222689572559</v>
      </c>
      <c r="AB343" s="2">
        <f t="shared" si="238"/>
        <v>196.63860825080104</v>
      </c>
    </row>
    <row r="344" spans="1:28">
      <c r="A344" s="21">
        <v>67</v>
      </c>
      <c r="C344" s="2">
        <f t="shared" ref="C344:E344" si="241">C85*C85</f>
        <v>1820.5089079579932</v>
      </c>
      <c r="D344" s="2">
        <f t="shared" si="241"/>
        <v>150.81986108041298</v>
      </c>
      <c r="E344" s="2">
        <f t="shared" si="241"/>
        <v>621.35852377186427</v>
      </c>
      <c r="H344" s="2">
        <f t="shared" si="232"/>
        <v>314.72030229822604</v>
      </c>
      <c r="K344" s="2">
        <f t="shared" si="233"/>
        <v>173.79815029488864</v>
      </c>
      <c r="M344" s="2">
        <f t="shared" si="234"/>
        <v>0.81428759493592762</v>
      </c>
      <c r="O344" s="2">
        <f t="shared" ref="O344:P344" si="242">O85*O85</f>
        <v>3.5202413764390368</v>
      </c>
      <c r="P344" s="2">
        <f t="shared" si="242"/>
        <v>404.62282391765893</v>
      </c>
      <c r="Q344" s="2">
        <f t="shared" si="236"/>
        <v>332.66141171903246</v>
      </c>
      <c r="R344" s="2">
        <f t="shared" si="236"/>
        <v>718.41660743654074</v>
      </c>
      <c r="S344" s="2">
        <f t="shared" si="236"/>
        <v>5.64005781803227</v>
      </c>
      <c r="T344" s="2">
        <f t="shared" si="237"/>
        <v>596.74741651942929</v>
      </c>
      <c r="AB344" s="2">
        <f t="shared" si="238"/>
        <v>191.60579341357487</v>
      </c>
    </row>
    <row r="345" spans="1:28">
      <c r="A345" s="21">
        <v>68</v>
      </c>
      <c r="C345" s="2">
        <f t="shared" ref="C345:E345" si="243">C86*C86</f>
        <v>3004.7165428562025</v>
      </c>
      <c r="D345" s="2">
        <f t="shared" si="243"/>
        <v>157.21437266423584</v>
      </c>
      <c r="E345" s="2">
        <f t="shared" si="243"/>
        <v>1103.0850275178748</v>
      </c>
      <c r="H345" s="2">
        <f t="shared" si="232"/>
        <v>466.67106990587934</v>
      </c>
      <c r="K345" s="2">
        <f t="shared" si="233"/>
        <v>173.06499254383408</v>
      </c>
      <c r="M345" s="2">
        <f t="shared" si="234"/>
        <v>0.38056719316639648</v>
      </c>
      <c r="O345" s="2">
        <f t="shared" ref="O345:P345" si="244">O86*O86</f>
        <v>6.2494122266591994</v>
      </c>
      <c r="P345" s="2">
        <f t="shared" si="244"/>
        <v>599.97961608164917</v>
      </c>
      <c r="Q345" s="2">
        <f t="shared" si="236"/>
        <v>483.7623806284285</v>
      </c>
      <c r="R345" s="2">
        <f t="shared" si="236"/>
        <v>1275.3902503386219</v>
      </c>
      <c r="S345" s="2">
        <f t="shared" si="236"/>
        <v>8.3631459332350389</v>
      </c>
      <c r="T345" s="2">
        <f t="shared" si="237"/>
        <v>1077.1980788829594</v>
      </c>
      <c r="AB345" s="2">
        <f t="shared" si="238"/>
        <v>185.12000935401727</v>
      </c>
    </row>
    <row r="346" spans="1:28">
      <c r="A346" s="21">
        <v>69</v>
      </c>
      <c r="C346" s="2">
        <f t="shared" ref="C346:E346" si="245">C87*C87</f>
        <v>4274.2961125469928</v>
      </c>
      <c r="D346" s="2">
        <f t="shared" si="245"/>
        <v>164.68399479297611</v>
      </c>
      <c r="E346" s="2">
        <f t="shared" si="245"/>
        <v>1720.4558061898858</v>
      </c>
      <c r="H346" s="2">
        <f t="shared" si="232"/>
        <v>571.19678793703326</v>
      </c>
      <c r="K346" s="2">
        <f t="shared" si="233"/>
        <v>172.12539265024625</v>
      </c>
      <c r="M346" s="2">
        <f t="shared" si="234"/>
        <v>8.2214396839768486E-2</v>
      </c>
      <c r="O346" s="2">
        <f t="shared" ref="O346:P346" si="246">O87*O87</f>
        <v>9.7470614525730923</v>
      </c>
      <c r="P346" s="2">
        <f t="shared" si="246"/>
        <v>734.36399132830854</v>
      </c>
      <c r="Q346" s="2">
        <f t="shared" si="236"/>
        <v>574.90241290650783</v>
      </c>
      <c r="R346" s="2">
        <f t="shared" si="236"/>
        <v>1989.1962148108291</v>
      </c>
      <c r="S346" s="2">
        <f t="shared" si="236"/>
        <v>10.236336473731102</v>
      </c>
      <c r="T346" s="2">
        <f t="shared" si="237"/>
        <v>1714.0410183542654</v>
      </c>
      <c r="AB346" s="2">
        <f t="shared" si="238"/>
        <v>177.66301072802838</v>
      </c>
    </row>
    <row r="347" spans="1:28">
      <c r="A347" s="21">
        <v>70</v>
      </c>
      <c r="C347" s="2">
        <f t="shared" ref="C347:E347" si="247">C88*C88</f>
        <v>5503.3309149776478</v>
      </c>
      <c r="D347" s="2">
        <f t="shared" si="247"/>
        <v>172.66504136038668</v>
      </c>
      <c r="E347" s="2">
        <f t="shared" si="247"/>
        <v>2471.983559506773</v>
      </c>
      <c r="H347" s="2">
        <f t="shared" si="232"/>
        <v>598.55541800165918</v>
      </c>
      <c r="K347" s="2">
        <f t="shared" si="233"/>
        <v>170.98161419256957</v>
      </c>
      <c r="M347" s="2">
        <f t="shared" si="234"/>
        <v>4.123340043449223E-3</v>
      </c>
      <c r="O347" s="2">
        <f t="shared" ref="O347:P347" si="248">O88*O88</f>
        <v>14.004762910837229</v>
      </c>
      <c r="P347" s="2">
        <f t="shared" si="248"/>
        <v>769.53784593644809</v>
      </c>
      <c r="Q347" s="2">
        <f t="shared" si="236"/>
        <v>575.91606831591355</v>
      </c>
      <c r="R347" s="2">
        <f t="shared" si="236"/>
        <v>2858.1148797627152</v>
      </c>
      <c r="S347" s="2">
        <f t="shared" si="236"/>
        <v>10.726626595657935</v>
      </c>
      <c r="T347" s="2">
        <f t="shared" si="237"/>
        <v>2518.6533793025947</v>
      </c>
      <c r="AB347" s="2">
        <f t="shared" si="238"/>
        <v>169.75757623704419</v>
      </c>
    </row>
    <row r="348" spans="1:28">
      <c r="A348" s="21">
        <v>71</v>
      </c>
      <c r="C348" s="2">
        <f t="shared" ref="C348:E348" si="249">C89*C89</f>
        <v>6591.5500284052277</v>
      </c>
      <c r="D348" s="2">
        <f t="shared" si="249"/>
        <v>180.49813149224485</v>
      </c>
      <c r="E348" s="2">
        <f t="shared" si="249"/>
        <v>3355.8577912847504</v>
      </c>
      <c r="H348" s="2">
        <f t="shared" si="232"/>
        <v>540.96225944419461</v>
      </c>
      <c r="K348" s="2">
        <f t="shared" si="233"/>
        <v>169.63641263328878</v>
      </c>
      <c r="M348" s="2">
        <f t="shared" si="234"/>
        <v>0.1685142691713499</v>
      </c>
      <c r="O348" s="2">
        <f t="shared" ref="O348:P348" si="250">O89*O89</f>
        <v>19.012259425708567</v>
      </c>
      <c r="P348" s="2">
        <f t="shared" si="250"/>
        <v>695.49271353257325</v>
      </c>
      <c r="Q348" s="2">
        <f t="shared" si="236"/>
        <v>484.52333979275011</v>
      </c>
      <c r="R348" s="2">
        <f t="shared" si="236"/>
        <v>3880.0529440221421</v>
      </c>
      <c r="S348" s="2">
        <f t="shared" si="236"/>
        <v>9.694507784716091</v>
      </c>
      <c r="T348" s="2">
        <f t="shared" si="237"/>
        <v>3501.8546652230762</v>
      </c>
      <c r="AB348" s="2">
        <f t="shared" si="238"/>
        <v>161.91802996276337</v>
      </c>
    </row>
    <row r="349" spans="1:28">
      <c r="A349" s="21">
        <v>72</v>
      </c>
      <c r="C349" s="2">
        <f t="shared" ref="C349:E349" si="251">C90*C90</f>
        <v>7477.4679960088224</v>
      </c>
      <c r="D349" s="2">
        <f t="shared" si="251"/>
        <v>187.47431184743405</v>
      </c>
      <c r="E349" s="2">
        <f t="shared" si="251"/>
        <v>4369.9491710812017</v>
      </c>
      <c r="H349" s="2">
        <f t="shared" si="232"/>
        <v>414.80502970952671</v>
      </c>
      <c r="K349" s="2">
        <f t="shared" si="233"/>
        <v>168.09302868078842</v>
      </c>
      <c r="M349" s="2">
        <f t="shared" si="234"/>
        <v>0.52861093224273659</v>
      </c>
      <c r="O349" s="2">
        <f t="shared" ref="O349:P349" si="252">O90*O90</f>
        <v>24.757487499477254</v>
      </c>
      <c r="P349" s="2">
        <f t="shared" si="252"/>
        <v>533.29760193631455</v>
      </c>
      <c r="Q349" s="2">
        <f t="shared" si="236"/>
        <v>328.24552728974453</v>
      </c>
      <c r="R349" s="2">
        <f t="shared" si="236"/>
        <v>5052.5484692810751</v>
      </c>
      <c r="S349" s="2">
        <f t="shared" si="236"/>
        <v>7.433661996661634</v>
      </c>
      <c r="T349" s="2">
        <f t="shared" si="237"/>
        <v>4672.3795639880655</v>
      </c>
      <c r="AB349" s="2">
        <f t="shared" si="238"/>
        <v>154.60856311598258</v>
      </c>
    </row>
    <row r="350" spans="1:28">
      <c r="A350" s="21">
        <v>73</v>
      </c>
      <c r="C350" s="2">
        <f t="shared" ref="C350:E350" si="253">C91*C91</f>
        <v>8143.4377884058567</v>
      </c>
      <c r="D350" s="2">
        <f t="shared" si="253"/>
        <v>192.89901972149914</v>
      </c>
      <c r="E350" s="2">
        <f t="shared" si="253"/>
        <v>5511.8146639383176</v>
      </c>
      <c r="H350" s="2">
        <f t="shared" si="232"/>
        <v>255.98085766339116</v>
      </c>
      <c r="K350" s="2">
        <f t="shared" si="233"/>
        <v>166.35518048219174</v>
      </c>
      <c r="M350" s="2">
        <f t="shared" si="234"/>
        <v>0.98195042367873497</v>
      </c>
      <c r="O350" s="2">
        <f t="shared" ref="O350:P350" si="254">O91*O91</f>
        <v>31.226606374491482</v>
      </c>
      <c r="P350" s="2">
        <f t="shared" si="254"/>
        <v>329.10395910358949</v>
      </c>
      <c r="Q350" s="2">
        <f t="shared" si="236"/>
        <v>157.58146153713102</v>
      </c>
      <c r="R350" s="2">
        <f t="shared" si="236"/>
        <v>6372.776811120727</v>
      </c>
      <c r="S350" s="2">
        <f t="shared" si="236"/>
        <v>4.5873965771767162</v>
      </c>
      <c r="T350" s="2">
        <f t="shared" si="237"/>
        <v>6035.4024874399411</v>
      </c>
      <c r="AB350" s="2">
        <f t="shared" si="238"/>
        <v>148.21333005755005</v>
      </c>
    </row>
    <row r="351" spans="1:28">
      <c r="A351" s="21">
        <v>74</v>
      </c>
      <c r="C351" s="2">
        <f t="shared" ref="C351:E351" si="255">C92*C92</f>
        <v>8612.9164950552004</v>
      </c>
      <c r="D351" s="2">
        <f t="shared" si="255"/>
        <v>196.1661350950846</v>
      </c>
      <c r="E351" s="2">
        <f t="shared" si="255"/>
        <v>6778.7034158681854</v>
      </c>
      <c r="H351" s="2">
        <f t="shared" si="232"/>
        <v>109.68201475090775</v>
      </c>
      <c r="K351" s="2">
        <f t="shared" si="233"/>
        <v>164.42705466603033</v>
      </c>
      <c r="M351" s="2">
        <f t="shared" si="234"/>
        <v>1.3995382643026071</v>
      </c>
      <c r="O351" s="2">
        <f t="shared" ref="O351:P351" si="256">O92*O92</f>
        <v>38.404031376753473</v>
      </c>
      <c r="P351" s="2">
        <f t="shared" si="256"/>
        <v>141.01361182424461</v>
      </c>
      <c r="Q351" s="2">
        <f t="shared" si="236"/>
        <v>32.237601441965751</v>
      </c>
      <c r="R351" s="2">
        <f t="shared" si="236"/>
        <v>7837.5574238272466</v>
      </c>
      <c r="S351" s="2">
        <f t="shared" si="236"/>
        <v>1.9655958013386643</v>
      </c>
      <c r="T351" s="2">
        <f t="shared" si="237"/>
        <v>7591.2854723878372</v>
      </c>
      <c r="AB351" s="2">
        <f t="shared" si="238"/>
        <v>143.01919427833349</v>
      </c>
    </row>
    <row r="352" spans="1:28">
      <c r="A352" s="21">
        <v>75</v>
      </c>
      <c r="C352" s="2">
        <f t="shared" ref="C352:E352" si="257">C93*C93</f>
        <v>8942.0222598007895</v>
      </c>
      <c r="D352" s="2">
        <f t="shared" si="257"/>
        <v>196.83034244364973</v>
      </c>
      <c r="E352" s="2">
        <f t="shared" si="257"/>
        <v>8167.5633809010442</v>
      </c>
      <c r="H352" s="2">
        <f t="shared" si="232"/>
        <v>17.536780445093655</v>
      </c>
      <c r="K352" s="2">
        <f t="shared" si="233"/>
        <v>162.31329625627887</v>
      </c>
      <c r="M352" s="2">
        <f t="shared" si="234"/>
        <v>1.662552849049264</v>
      </c>
      <c r="O352" s="2">
        <f t="shared" ref="O352:P352" si="258">O93*O93</f>
        <v>46.272471460764386</v>
      </c>
      <c r="P352" s="2">
        <f t="shared" si="258"/>
        <v>22.546310404194369</v>
      </c>
      <c r="Q352" s="2">
        <f t="shared" si="236"/>
        <v>4.2192925566486128</v>
      </c>
      <c r="R352" s="2">
        <f t="shared" si="236"/>
        <v>9443.3615226049769</v>
      </c>
      <c r="S352" s="2">
        <f t="shared" si="236"/>
        <v>0.3142741505081908</v>
      </c>
      <c r="T352" s="2">
        <f t="shared" si="237"/>
        <v>9334.7206790150412</v>
      </c>
      <c r="AB352" s="2">
        <f t="shared" si="238"/>
        <v>139.20924455677638</v>
      </c>
    </row>
    <row r="353" spans="1:28">
      <c r="A353" s="21">
        <v>76</v>
      </c>
      <c r="C353" s="2">
        <f t="shared" ref="C353:E353" si="259">C94*C94</f>
        <v>9208.4953821072995</v>
      </c>
      <c r="D353" s="2">
        <f t="shared" si="259"/>
        <v>194.66463329904076</v>
      </c>
      <c r="E353" s="2">
        <f t="shared" si="259"/>
        <v>9675.0486737313877</v>
      </c>
      <c r="H353" s="2">
        <f t="shared" si="232"/>
        <v>5.7644158790305102</v>
      </c>
      <c r="K353" s="2">
        <f t="shared" si="233"/>
        <v>160.01899748208547</v>
      </c>
      <c r="M353" s="2">
        <f t="shared" si="234"/>
        <v>1.6961552767945212</v>
      </c>
      <c r="O353" s="2">
        <f t="shared" ref="O353:P353" si="260">O94*O94</f>
        <v>54.81297086516804</v>
      </c>
      <c r="P353" s="2">
        <f t="shared" si="260"/>
        <v>7.4110701285452745</v>
      </c>
      <c r="Q353" s="2">
        <f t="shared" si="236"/>
        <v>102.5339787776231</v>
      </c>
      <c r="R353" s="2">
        <f t="shared" si="236"/>
        <v>11186.320584728164</v>
      </c>
      <c r="S353" s="2">
        <f t="shared" si="236"/>
        <v>0.10330327788675005</v>
      </c>
      <c r="T353" s="2">
        <f t="shared" si="237"/>
        <v>11254.411639370377</v>
      </c>
      <c r="AB353" s="2">
        <f t="shared" si="238"/>
        <v>136.86350243244053</v>
      </c>
    </row>
    <row r="354" spans="1:28">
      <c r="A354" s="21">
        <v>77</v>
      </c>
      <c r="C354" s="2">
        <f t="shared" ref="C354:E354" si="261">C95*C95</f>
        <v>9501.2267690499684</v>
      </c>
      <c r="D354" s="2">
        <f t="shared" si="261"/>
        <v>189.69157639267428</v>
      </c>
      <c r="E354" s="2">
        <f t="shared" si="261"/>
        <v>11297.52763024864</v>
      </c>
      <c r="H354" s="2">
        <f t="shared" si="232"/>
        <v>77.714662393509599</v>
      </c>
      <c r="K354" s="2">
        <f t="shared" si="233"/>
        <v>157.5496855101604</v>
      </c>
      <c r="M354" s="2">
        <f t="shared" si="234"/>
        <v>1.490784219332989</v>
      </c>
      <c r="O354" s="2">
        <f t="shared" ref="O354:P354" si="262">O95*O95</f>
        <v>64.004954778839988</v>
      </c>
      <c r="P354" s="2">
        <f t="shared" si="262"/>
        <v>99.914514341283493</v>
      </c>
      <c r="Q354" s="2">
        <f t="shared" si="236"/>
        <v>323.85725667720595</v>
      </c>
      <c r="R354" s="2">
        <f t="shared" si="236"/>
        <v>13062.235669150938</v>
      </c>
      <c r="S354" s="2">
        <f t="shared" si="236"/>
        <v>1.3927134220686186</v>
      </c>
      <c r="T354" s="2">
        <f t="shared" si="237"/>
        <v>13333.383463627286</v>
      </c>
      <c r="AB354" s="2">
        <f t="shared" si="238"/>
        <v>135.9629714013962</v>
      </c>
    </row>
    <row r="355" spans="1:28">
      <c r="A355" s="21">
        <v>78</v>
      </c>
      <c r="C355" s="2">
        <f t="shared" ref="C355:E355" si="263">C96*C96</f>
        <v>9912.6343008432268</v>
      </c>
      <c r="D355" s="2">
        <f t="shared" si="263"/>
        <v>182.1816491102677</v>
      </c>
      <c r="E355" s="2">
        <f t="shared" si="263"/>
        <v>13031.091556534204</v>
      </c>
      <c r="H355" s="2">
        <f t="shared" si="232"/>
        <v>212.91459682366161</v>
      </c>
      <c r="K355" s="2">
        <f t="shared" si="233"/>
        <v>154.91130912932505</v>
      </c>
      <c r="M355" s="2">
        <f t="shared" si="234"/>
        <v>1.104876528286179</v>
      </c>
      <c r="O355" s="2">
        <f t="shared" ref="O355:P355" si="264">O96*O96</f>
        <v>73.826278907408209</v>
      </c>
      <c r="P355" s="2">
        <f t="shared" si="264"/>
        <v>273.73545586659975</v>
      </c>
      <c r="Q355" s="2">
        <f t="shared" si="236"/>
        <v>631.87754588309224</v>
      </c>
      <c r="R355" s="2">
        <f t="shared" si="236"/>
        <v>15066.587532124175</v>
      </c>
      <c r="S355" s="2">
        <f t="shared" si="236"/>
        <v>3.8156122360688105</v>
      </c>
      <c r="T355" s="2">
        <f t="shared" si="237"/>
        <v>15549.937317254627</v>
      </c>
      <c r="AB355" s="2">
        <f t="shared" si="238"/>
        <v>136.39426948680995</v>
      </c>
    </row>
    <row r="356" spans="1:28">
      <c r="A356" s="21">
        <v>79</v>
      </c>
      <c r="C356" s="2">
        <f t="shared" ref="C356:E356" si="265">C97*C97</f>
        <v>10534.673557428148</v>
      </c>
      <c r="D356" s="2">
        <f t="shared" si="265"/>
        <v>172.61835796384349</v>
      </c>
      <c r="E356" s="2">
        <f t="shared" si="265"/>
        <v>14871.564145247377</v>
      </c>
      <c r="H356" s="2">
        <f t="shared" si="232"/>
        <v>372.89405397097744</v>
      </c>
      <c r="K356" s="2">
        <f t="shared" si="233"/>
        <v>152.11022441937811</v>
      </c>
      <c r="M356" s="2">
        <f t="shared" si="234"/>
        <v>0.64823945088774848</v>
      </c>
      <c r="O356" s="2">
        <f t="shared" ref="O356:P356" si="266">O97*O97</f>
        <v>84.253282820802809</v>
      </c>
      <c r="P356" s="2">
        <f t="shared" si="266"/>
        <v>479.41440078075118</v>
      </c>
      <c r="Q356" s="2">
        <f t="shared" si="236"/>
        <v>965.62408470668049</v>
      </c>
      <c r="R356" s="2">
        <f t="shared" si="236"/>
        <v>17194.547514449507</v>
      </c>
      <c r="S356" s="2">
        <f t="shared" si="236"/>
        <v>6.6825813556948352</v>
      </c>
      <c r="T356" s="2">
        <f t="shared" si="237"/>
        <v>17879.179836242267</v>
      </c>
      <c r="AB356" s="2">
        <f t="shared" si="238"/>
        <v>137.95406603239357</v>
      </c>
    </row>
    <row r="357" spans="1:28">
      <c r="A357" s="21">
        <v>80</v>
      </c>
      <c r="C357" s="2">
        <f t="shared" ref="C357:E357" si="267">C98*C98</f>
        <v>11457.657287223237</v>
      </c>
      <c r="D357" s="2">
        <f t="shared" si="267"/>
        <v>161.63647933035716</v>
      </c>
      <c r="E357" s="2">
        <f t="shared" si="267"/>
        <v>16814.511536715621</v>
      </c>
      <c r="H357" s="2">
        <f t="shared" si="232"/>
        <v>512.13203435596438</v>
      </c>
      <c r="K357" s="2">
        <f t="shared" si="233"/>
        <v>149.15317943872921</v>
      </c>
      <c r="M357" s="2">
        <f t="shared" si="234"/>
        <v>0.25080577059146775</v>
      </c>
      <c r="O357" s="2">
        <f t="shared" ref="O357:P357" si="268">O98*O98</f>
        <v>95.260846953297374</v>
      </c>
      <c r="P357" s="2">
        <f t="shared" si="268"/>
        <v>658.42689031051566</v>
      </c>
      <c r="Q357" s="2">
        <f t="shared" si="236"/>
        <v>1254.5761608785162</v>
      </c>
      <c r="R357" s="2">
        <f t="shared" si="236"/>
        <v>19440.98917414224</v>
      </c>
      <c r="S357" s="2">
        <f t="shared" si="236"/>
        <v>9.1778454174752255</v>
      </c>
      <c r="T357" s="2">
        <f t="shared" si="237"/>
        <v>20294.9779887193</v>
      </c>
      <c r="AB357" s="2">
        <f t="shared" si="238"/>
        <v>140.35467723509777</v>
      </c>
    </row>
    <row r="358" spans="1:28">
      <c r="A358" s="21">
        <v>81</v>
      </c>
      <c r="C358" s="2">
        <f t="shared" ref="C358:E358" si="269">C99*C99</f>
        <v>12769.84677843333</v>
      </c>
      <c r="D358" s="2">
        <f t="shared" si="269"/>
        <v>149.94486944967244</v>
      </c>
      <c r="E358" s="2">
        <f t="shared" si="269"/>
        <v>18855.253000490742</v>
      </c>
      <c r="H358" s="2">
        <f t="shared" si="232"/>
        <v>591.00937595836331</v>
      </c>
      <c r="K358" s="2">
        <f t="shared" si="233"/>
        <v>146.04729796774782</v>
      </c>
      <c r="M358" s="2">
        <f t="shared" si="234"/>
        <v>2.5662371654258706E-2</v>
      </c>
      <c r="O358" s="2">
        <f t="shared" ref="O358:P358" si="270">O99*O99</f>
        <v>106.82245311874729</v>
      </c>
      <c r="P358" s="2">
        <f t="shared" si="270"/>
        <v>759.83621303045231</v>
      </c>
      <c r="Q358" s="2">
        <f t="shared" si="236"/>
        <v>1436.457115583285</v>
      </c>
      <c r="R358" s="2">
        <f t="shared" si="236"/>
        <v>21800.500636479061</v>
      </c>
      <c r="S358" s="2">
        <f t="shared" si="236"/>
        <v>10.591395048436821</v>
      </c>
      <c r="T358" s="2">
        <f t="shared" si="237"/>
        <v>22772.128377343095</v>
      </c>
      <c r="AB358" s="2">
        <f t="shared" si="238"/>
        <v>143.23369266732115</v>
      </c>
    </row>
    <row r="359" spans="1:28">
      <c r="A359" s="21">
        <v>82</v>
      </c>
      <c r="C359" s="2">
        <f t="shared" ref="C359:E359" si="271">C100*C100</f>
        <v>14555.358557083662</v>
      </c>
      <c r="D359" s="2">
        <f t="shared" si="271"/>
        <v>138.24766443970483</v>
      </c>
      <c r="E359" s="2">
        <f t="shared" si="271"/>
        <v>20988.87221163874</v>
      </c>
      <c r="H359" s="2">
        <f t="shared" si="232"/>
        <v>587.08210071966278</v>
      </c>
      <c r="K359" s="2">
        <f t="shared" si="233"/>
        <v>142.80006234693639</v>
      </c>
      <c r="M359" s="2">
        <f t="shared" si="234"/>
        <v>3.6872182708237403E-2</v>
      </c>
      <c r="O359" s="2">
        <f t="shared" ref="O359:P359" si="272">O100*O100</f>
        <v>118.91024839522429</v>
      </c>
      <c r="P359" s="2">
        <f t="shared" si="272"/>
        <v>754.78707833599924</v>
      </c>
      <c r="Q359" s="2">
        <f t="shared" si="236"/>
        <v>1472.8698193255993</v>
      </c>
      <c r="R359" s="2">
        <f t="shared" si="236"/>
        <v>24267.397631678501</v>
      </c>
      <c r="S359" s="2">
        <f t="shared" si="236"/>
        <v>10.521014906922</v>
      </c>
      <c r="T359" s="2">
        <f t="shared" si="237"/>
        <v>25288.497989804142</v>
      </c>
      <c r="AB359" s="2">
        <f t="shared" si="238"/>
        <v>146.17083183005781</v>
      </c>
    </row>
    <row r="360" spans="1:28">
      <c r="A360" s="21">
        <v>83</v>
      </c>
      <c r="C360" s="2">
        <f t="shared" ref="C360:E360" si="273">C101*C101</f>
        <v>16888.448321222728</v>
      </c>
      <c r="D360" s="2">
        <f t="shared" si="273"/>
        <v>127.17679489086251</v>
      </c>
      <c r="E360" s="2">
        <f t="shared" si="273"/>
        <v>23210.229094596911</v>
      </c>
      <c r="H360" s="2">
        <f t="shared" si="232"/>
        <v>501.4676864541056</v>
      </c>
      <c r="K360" s="2">
        <f t="shared" si="233"/>
        <v>139.41929545133047</v>
      </c>
      <c r="M360" s="2">
        <f t="shared" si="234"/>
        <v>0.28124553295283472</v>
      </c>
      <c r="O360" s="2">
        <f t="shared" ref="O360:P360" si="274">O101*O101</f>
        <v>131.49511222514096</v>
      </c>
      <c r="P360" s="2">
        <f t="shared" si="274"/>
        <v>644.71618104967763</v>
      </c>
      <c r="Q360" s="2">
        <f t="shared" si="236"/>
        <v>1358.5411880268969</v>
      </c>
      <c r="R360" s="2">
        <f t="shared" si="236"/>
        <v>26835.737188804378</v>
      </c>
      <c r="S360" s="2">
        <f t="shared" si="236"/>
        <v>8.9867311540505526</v>
      </c>
      <c r="T360" s="2">
        <f t="shared" si="237"/>
        <v>27826.896115526073</v>
      </c>
      <c r="AB360" s="2">
        <f t="shared" si="238"/>
        <v>148.71416100404198</v>
      </c>
    </row>
    <row r="361" spans="1:28">
      <c r="A361" s="21">
        <v>84</v>
      </c>
      <c r="C361" s="2">
        <f t="shared" ref="C361:E361" si="275">C102*C102</f>
        <v>19823.548855561348</v>
      </c>
      <c r="D361" s="2">
        <f t="shared" si="275"/>
        <v>117.244928272764</v>
      </c>
      <c r="E361" s="2">
        <f t="shared" si="275"/>
        <v>25513.972206066308</v>
      </c>
      <c r="H361" s="2">
        <f t="shared" si="232"/>
        <v>358.52709660483634</v>
      </c>
      <c r="K361" s="2">
        <f t="shared" si="233"/>
        <v>135.91314184450295</v>
      </c>
      <c r="M361" s="2">
        <f t="shared" si="234"/>
        <v>0.68924774995168003</v>
      </c>
      <c r="O361" s="2">
        <f t="shared" ref="O361:P361" si="276">O102*O102</f>
        <v>144.54672656922594</v>
      </c>
      <c r="P361" s="2">
        <f t="shared" si="276"/>
        <v>460.94340028239424</v>
      </c>
      <c r="Q361" s="2">
        <f t="shared" si="236"/>
        <v>1121.7375855165847</v>
      </c>
      <c r="R361" s="2">
        <f t="shared" si="236"/>
        <v>29499.331952903554</v>
      </c>
      <c r="S361" s="2">
        <f t="shared" si="236"/>
        <v>6.4251131541754711</v>
      </c>
      <c r="T361" s="2">
        <f t="shared" si="237"/>
        <v>30376.472968680377</v>
      </c>
      <c r="AB361" s="2">
        <f t="shared" si="238"/>
        <v>150.41556900894332</v>
      </c>
    </row>
    <row r="362" spans="1:28">
      <c r="A362" s="21">
        <v>85</v>
      </c>
      <c r="C362" s="2">
        <f t="shared" ref="C362:E362" si="277">C103*C103</f>
        <v>23382.158715181926</v>
      </c>
      <c r="D362" s="2">
        <f t="shared" si="277"/>
        <v>108.82234587002314</v>
      </c>
      <c r="E362" s="2">
        <f t="shared" si="277"/>
        <v>27894.551627107459</v>
      </c>
      <c r="H362" s="2">
        <f t="shared" si="232"/>
        <v>198.93304398233192</v>
      </c>
      <c r="K362" s="2">
        <f t="shared" si="233"/>
        <v>132.29004815759652</v>
      </c>
      <c r="M362" s="2">
        <f t="shared" si="234"/>
        <v>1.1447847486339591</v>
      </c>
      <c r="O362" s="2">
        <f t="shared" ref="O362:P362" si="278">O103*O103</f>
        <v>158.03364894534249</v>
      </c>
      <c r="P362" s="2">
        <f t="shared" si="278"/>
        <v>255.75995396189069</v>
      </c>
      <c r="Q362" s="2">
        <f t="shared" si="236"/>
        <v>815.88154741037476</v>
      </c>
      <c r="R362" s="2">
        <f t="shared" si="236"/>
        <v>32251.765090886187</v>
      </c>
      <c r="S362" s="2">
        <f t="shared" si="236"/>
        <v>3.5650508142759447</v>
      </c>
      <c r="T362" s="2">
        <f t="shared" si="237"/>
        <v>32933.501746529502</v>
      </c>
      <c r="AB362" s="2">
        <f t="shared" si="238"/>
        <v>150.87261505121836</v>
      </c>
    </row>
    <row r="363" spans="1:28">
      <c r="A363" s="21">
        <v>86</v>
      </c>
      <c r="C363" s="2">
        <f t="shared" ref="C363:E363" si="279">C104*C104</f>
        <v>27539.275628583477</v>
      </c>
      <c r="D363" s="2">
        <f t="shared" si="279"/>
        <v>102.13542552657871</v>
      </c>
      <c r="E363" s="2">
        <f t="shared" si="279"/>
        <v>30346.232333380853</v>
      </c>
      <c r="H363" s="2">
        <f t="shared" si="232"/>
        <v>68.096863991178878</v>
      </c>
      <c r="K363" s="2">
        <f t="shared" si="233"/>
        <v>128.55874274064425</v>
      </c>
      <c r="M363" s="2">
        <f t="shared" si="234"/>
        <v>1.5182367650020525</v>
      </c>
      <c r="O363" s="2">
        <f t="shared" ref="O363:P363" si="280">O104*O104</f>
        <v>171.92338817616618</v>
      </c>
      <c r="P363" s="2">
        <f t="shared" si="280"/>
        <v>87.549310314076692</v>
      </c>
      <c r="Q363" s="2">
        <f t="shared" si="236"/>
        <v>504.84404206306215</v>
      </c>
      <c r="R363" s="2">
        <f t="shared" si="236"/>
        <v>35086.405750238009</v>
      </c>
      <c r="S363" s="2">
        <f t="shared" si="236"/>
        <v>1.2203542235193066</v>
      </c>
      <c r="T363" s="2">
        <f t="shared" si="237"/>
        <v>35501.475562334381</v>
      </c>
      <c r="AB363" s="2">
        <f t="shared" si="238"/>
        <v>149.77133641007975</v>
      </c>
    </row>
    <row r="364" spans="1:28">
      <c r="A364" s="21">
        <v>87</v>
      </c>
      <c r="C364" s="2">
        <f t="shared" ref="C364:E364" si="281">C105*C105</f>
        <v>32213.031075531788</v>
      </c>
      <c r="D364" s="2">
        <f t="shared" si="281"/>
        <v>97.27990721141316</v>
      </c>
      <c r="E364" s="2">
        <f t="shared" si="281"/>
        <v>32863.108011323216</v>
      </c>
      <c r="H364" s="2">
        <f t="shared" si="232"/>
        <v>3.2470470105657001</v>
      </c>
      <c r="K364" s="2">
        <f t="shared" si="233"/>
        <v>124.72821463522411</v>
      </c>
      <c r="M364" s="2">
        <f t="shared" si="234"/>
        <v>1.7033407241221223</v>
      </c>
      <c r="O364" s="2">
        <f t="shared" ref="O364:P364" si="282">O105*O105</f>
        <v>186.18248266329579</v>
      </c>
      <c r="P364" s="2">
        <f t="shared" si="282"/>
        <v>4.1745935079952412</v>
      </c>
      <c r="Q364" s="2">
        <f t="shared" si="236"/>
        <v>246.11498801987554</v>
      </c>
      <c r="R364" s="2">
        <f t="shared" si="236"/>
        <v>37996.425033325497</v>
      </c>
      <c r="S364" s="2">
        <f t="shared" si="236"/>
        <v>5.818986809470026E-2</v>
      </c>
      <c r="T364" s="2">
        <f t="shared" si="237"/>
        <v>38090.525914791819</v>
      </c>
      <c r="AB364" s="2">
        <f t="shared" si="238"/>
        <v>146.92312283887651</v>
      </c>
    </row>
    <row r="365" spans="1:28">
      <c r="A365" s="21">
        <v>88</v>
      </c>
      <c r="C365" s="2">
        <f t="shared" ref="C365:E365" si="283">C106*C106</f>
        <v>37261.165263216106</v>
      </c>
      <c r="D365" s="2">
        <f t="shared" si="283"/>
        <v>94.240100642279387</v>
      </c>
      <c r="E365" s="2">
        <f t="shared" si="283"/>
        <v>35439.115286974156</v>
      </c>
      <c r="H365" s="2">
        <f t="shared" si="232"/>
        <v>22.836140246613994</v>
      </c>
      <c r="K365" s="2">
        <f t="shared" si="233"/>
        <v>120.80769191905303</v>
      </c>
      <c r="M365" s="2">
        <f t="shared" si="234"/>
        <v>1.6474266308772785</v>
      </c>
      <c r="O365" s="2">
        <f t="shared" ref="O365:P365" si="284">O106*O106</f>
        <v>200.77658099916036</v>
      </c>
      <c r="P365" s="2">
        <f t="shared" si="284"/>
        <v>29.359477245318637</v>
      </c>
      <c r="Q365" s="2">
        <f t="shared" si="236"/>
        <v>76.582218028902204</v>
      </c>
      <c r="R365" s="2">
        <f t="shared" si="236"/>
        <v>40974.812448808145</v>
      </c>
      <c r="S365" s="2">
        <f t="shared" si="236"/>
        <v>0.40924322451094758</v>
      </c>
      <c r="T365" s="2">
        <f t="shared" si="237"/>
        <v>40716.23393656702</v>
      </c>
      <c r="AB365" s="2">
        <f t="shared" si="238"/>
        <v>142.28885439668502</v>
      </c>
    </row>
    <row r="366" spans="1:28">
      <c r="A366" s="21">
        <v>89</v>
      </c>
      <c r="C366" s="2">
        <f t="shared" ref="C366:E366" si="285">C107*C107</f>
        <v>42486.910658879147</v>
      </c>
      <c r="D366" s="2">
        <f t="shared" si="285"/>
        <v>92.906042841549976</v>
      </c>
      <c r="E366" s="2">
        <f t="shared" si="285"/>
        <v>38068.048333174978</v>
      </c>
      <c r="H366" s="2">
        <f t="shared" si="232"/>
        <v>121.29020865227002</v>
      </c>
      <c r="K366" s="2">
        <f t="shared" si="233"/>
        <v>116.80661947475262</v>
      </c>
      <c r="M366" s="2">
        <f t="shared" si="234"/>
        <v>1.3664044368005455</v>
      </c>
      <c r="O366" s="2">
        <f t="shared" ref="O366:P366" si="286">O107*O107</f>
        <v>215.67052472257708</v>
      </c>
      <c r="P366" s="2">
        <f t="shared" si="286"/>
        <v>155.93778469346697</v>
      </c>
      <c r="Q366" s="2">
        <f t="shared" si="236"/>
        <v>4.8321714303988097</v>
      </c>
      <c r="R366" s="2">
        <f t="shared" si="236"/>
        <v>44014.392800526031</v>
      </c>
      <c r="S366" s="2">
        <f t="shared" si="236"/>
        <v>2.1736245948053705</v>
      </c>
      <c r="T366" s="2">
        <f t="shared" si="237"/>
        <v>43397.952598192773</v>
      </c>
      <c r="AB366" s="2">
        <f t="shared" si="238"/>
        <v>135.98526892873829</v>
      </c>
    </row>
    <row r="367" spans="1:28">
      <c r="A367" s="21">
        <v>90</v>
      </c>
      <c r="C367" s="2">
        <f t="shared" ref="C367:E367" si="287">C108*C108</f>
        <v>47654.952236496611</v>
      </c>
      <c r="D367" s="2">
        <f t="shared" si="287"/>
        <v>93.083877734239124</v>
      </c>
      <c r="E367" s="2">
        <f t="shared" si="287"/>
        <v>40743.573819950077</v>
      </c>
      <c r="H367" s="2">
        <f t="shared" si="232"/>
        <v>270.59485790113393</v>
      </c>
      <c r="K367" s="2">
        <f t="shared" si="233"/>
        <v>112.73463623629551</v>
      </c>
      <c r="M367" s="2">
        <f t="shared" si="234"/>
        <v>0.940236978236062</v>
      </c>
      <c r="O367" s="2">
        <f t="shared" ref="O367:P367" si="288">O108*O108</f>
        <v>230.82843301856266</v>
      </c>
      <c r="P367" s="2">
        <f t="shared" si="288"/>
        <v>347.89257236351762</v>
      </c>
      <c r="Q367" s="2">
        <f t="shared" si="236"/>
        <v>11.963571068360174</v>
      </c>
      <c r="R367" s="2">
        <f t="shared" si="236"/>
        <v>47107.843473176181</v>
      </c>
      <c r="S367" s="2">
        <f t="shared" si="236"/>
        <v>4.8492919988947856</v>
      </c>
      <c r="T367" s="2">
        <f t="shared" si="237"/>
        <v>46156.785471679177</v>
      </c>
      <c r="AB367" s="2">
        <f t="shared" si="238"/>
        <v>128.27162394816531</v>
      </c>
    </row>
    <row r="368" spans="1:28">
      <c r="A368" s="21">
        <v>91</v>
      </c>
      <c r="C368" s="2">
        <f t="shared" ref="C368:E368" si="289">C109*C109</f>
        <v>52515.870705836955</v>
      </c>
      <c r="D368" s="2">
        <f t="shared" si="289"/>
        <v>94.49926392343869</v>
      </c>
      <c r="E368" s="2">
        <f t="shared" si="289"/>
        <v>43459.246172053448</v>
      </c>
      <c r="H368" s="2">
        <f t="shared" si="232"/>
        <v>428.26652802908472</v>
      </c>
      <c r="K368" s="2">
        <f t="shared" si="233"/>
        <v>108.6015519679646</v>
      </c>
      <c r="M368" s="2">
        <f t="shared" si="234"/>
        <v>0.49018712858908081</v>
      </c>
      <c r="O368" s="2">
        <f t="shared" ref="O368:P368" si="290">O109*O109</f>
        <v>246.21378915835589</v>
      </c>
      <c r="P368" s="2">
        <f t="shared" si="290"/>
        <v>550.60449133762847</v>
      </c>
      <c r="Q368" s="2">
        <f t="shared" si="236"/>
        <v>60.43137637601933</v>
      </c>
      <c r="R368" s="2">
        <f t="shared" si="236"/>
        <v>50247.712073133822</v>
      </c>
      <c r="S368" s="2">
        <f t="shared" si="236"/>
        <v>7.6749035952663442</v>
      </c>
      <c r="T368" s="2">
        <f t="shared" si="237"/>
        <v>49013.378367992416</v>
      </c>
      <c r="AB368" s="2">
        <f t="shared" si="238"/>
        <v>119.51842202097278</v>
      </c>
    </row>
    <row r="369" spans="1:28">
      <c r="A369" s="21">
        <v>92</v>
      </c>
      <c r="C369" s="2">
        <f t="shared" ref="C369:E369" si="291">C110*C110</f>
        <v>56835.434251356237</v>
      </c>
      <c r="D369" s="2">
        <f t="shared" si="291"/>
        <v>96.797923674698325</v>
      </c>
      <c r="E369" s="2">
        <f t="shared" si="291"/>
        <v>46208.523096924102</v>
      </c>
      <c r="H369" s="2">
        <f t="shared" si="232"/>
        <v>549.44088369076371</v>
      </c>
      <c r="K369" s="2">
        <f t="shared" si="233"/>
        <v>104.41732363178073</v>
      </c>
      <c r="M369" s="2">
        <f t="shared" si="234"/>
        <v>0.14431332321647372</v>
      </c>
      <c r="O369" s="2">
        <f t="shared" ref="O369:P369" si="292">O110*O110</f>
        <v>261.78952847141562</v>
      </c>
      <c r="P369" s="2">
        <f t="shared" si="292"/>
        <v>706.39332865188226</v>
      </c>
      <c r="Q369" s="2">
        <f t="shared" si="236"/>
        <v>108.12151879182748</v>
      </c>
      <c r="R369" s="2">
        <f t="shared" si="236"/>
        <v>53426.43438192171</v>
      </c>
      <c r="S369" s="2">
        <f t="shared" si="236"/>
        <v>9.8464520050890947</v>
      </c>
      <c r="T369" s="2">
        <f t="shared" si="237"/>
        <v>51985.679824765939</v>
      </c>
      <c r="AB369" s="2">
        <f t="shared" si="238"/>
        <v>110.16337587823246</v>
      </c>
    </row>
    <row r="370" spans="1:28">
      <c r="A370" s="21">
        <v>93</v>
      </c>
      <c r="C370" s="2">
        <f t="shared" ref="C370:E370" si="293">C111*C111</f>
        <v>60423.823566291867</v>
      </c>
      <c r="D370" s="2">
        <f t="shared" si="293"/>
        <v>99.55012057363993</v>
      </c>
      <c r="E370" s="2">
        <f t="shared" si="293"/>
        <v>48984.781345641801</v>
      </c>
      <c r="H370" s="2">
        <f t="shared" si="232"/>
        <v>599.63863686155196</v>
      </c>
      <c r="K370" s="2">
        <f t="shared" si="233"/>
        <v>100.19203140029585</v>
      </c>
      <c r="M370" s="2">
        <f t="shared" si="234"/>
        <v>1.0314562279617977E-3</v>
      </c>
      <c r="O370" s="2">
        <f t="shared" ref="O370:P370" si="294">O111*O111</f>
        <v>277.51812763746631</v>
      </c>
      <c r="P370" s="2">
        <f t="shared" si="294"/>
        <v>770.9304954440006</v>
      </c>
      <c r="Q370" s="2">
        <f t="shared" si="236"/>
        <v>123.36011351226185</v>
      </c>
      <c r="R370" s="2">
        <f t="shared" si="236"/>
        <v>56636.352579074803</v>
      </c>
      <c r="S370" s="2">
        <f t="shared" si="236"/>
        <v>10.746038806929246</v>
      </c>
      <c r="T370" s="2">
        <f t="shared" si="237"/>
        <v>55086.821151919146</v>
      </c>
      <c r="AB370" s="2">
        <f t="shared" si="238"/>
        <v>100.66206122128936</v>
      </c>
    </row>
    <row r="371" spans="1:28">
      <c r="A371" s="21">
        <v>94</v>
      </c>
      <c r="C371" s="2">
        <f t="shared" ref="C371:E371" si="295">C112*C112</f>
        <v>63159.699745985243</v>
      </c>
      <c r="D371" s="2">
        <f t="shared" si="295"/>
        <v>102.26599569155188</v>
      </c>
      <c r="E371" s="2">
        <f t="shared" si="295"/>
        <v>51781.332668913834</v>
      </c>
      <c r="H371" s="2">
        <f t="shared" si="232"/>
        <v>564.57637930450676</v>
      </c>
      <c r="K371" s="2">
        <f t="shared" si="233"/>
        <v>95.935854372591606</v>
      </c>
      <c r="M371" s="2">
        <f t="shared" si="234"/>
        <v>0.10111134837996735</v>
      </c>
      <c r="O371" s="2">
        <f t="shared" ref="O371:P371" si="296">O112*O112</f>
        <v>293.36169508345387</v>
      </c>
      <c r="P371" s="2">
        <f t="shared" si="296"/>
        <v>725.85240686165287</v>
      </c>
      <c r="Q371" s="2">
        <f t="shared" si="236"/>
        <v>96.311523213550018</v>
      </c>
      <c r="R371" s="2">
        <f t="shared" si="236"/>
        <v>59869.733690500463</v>
      </c>
      <c r="S371" s="2">
        <f t="shared" si="236"/>
        <v>10.117693071338875</v>
      </c>
      <c r="T371" s="2">
        <f t="shared" si="237"/>
        <v>58323.260763346581</v>
      </c>
      <c r="AB371" s="2">
        <f t="shared" si="238"/>
        <v>91.441296353129701</v>
      </c>
    </row>
    <row r="372" spans="1:28">
      <c r="A372" s="21">
        <v>95</v>
      </c>
      <c r="C372" s="2">
        <f t="shared" ref="C372:E372" si="297">C113*C113</f>
        <v>65005.011032685805</v>
      </c>
      <c r="D372" s="2">
        <f t="shared" si="297"/>
        <v>104.4261751507985</v>
      </c>
      <c r="E372" s="2">
        <f t="shared" si="297"/>
        <v>54591.439929653439</v>
      </c>
      <c r="H372" s="2">
        <f t="shared" si="232"/>
        <v>454.23082325796491</v>
      </c>
      <c r="K372" s="2">
        <f t="shared" si="233"/>
        <v>91.65904605192361</v>
      </c>
      <c r="M372" s="2">
        <f t="shared" si="234"/>
        <v>0.41607598893751557</v>
      </c>
      <c r="O372" s="2">
        <f t="shared" ref="O372:P372" si="298">O113*O113</f>
        <v>309.28206226766565</v>
      </c>
      <c r="P372" s="2">
        <f t="shared" si="298"/>
        <v>583.98570754713467</v>
      </c>
      <c r="Q372" s="2">
        <f t="shared" si="236"/>
        <v>43.288231319855882</v>
      </c>
      <c r="R372" s="2">
        <f t="shared" si="236"/>
        <v>63118.788217890477</v>
      </c>
      <c r="S372" s="2">
        <f t="shared" si="236"/>
        <v>8.140206040725408</v>
      </c>
      <c r="T372" s="2">
        <f t="shared" si="237"/>
        <v>61693.331631057357</v>
      </c>
      <c r="AB372" s="2">
        <f t="shared" si="238"/>
        <v>82.862093487691041</v>
      </c>
    </row>
    <row r="373" spans="1:28">
      <c r="A373" s="21">
        <v>96</v>
      </c>
      <c r="C373" s="2">
        <f t="shared" ref="C373:E373" si="299">C114*C114</f>
        <v>66008.333333333299</v>
      </c>
      <c r="D373" s="2">
        <f t="shared" si="299"/>
        <v>105.52757319523441</v>
      </c>
      <c r="E373" s="2">
        <f t="shared" si="299"/>
        <v>57408.333333333336</v>
      </c>
      <c r="H373" s="2">
        <f t="shared" si="232"/>
        <v>299.99999999999807</v>
      </c>
      <c r="K373" s="2">
        <f t="shared" si="233"/>
        <v>87.371909644140544</v>
      </c>
      <c r="M373" s="2">
        <f t="shared" si="234"/>
        <v>0.85630446347482769</v>
      </c>
      <c r="O373" s="2">
        <f t="shared" ref="O373:P373" si="300">O114*O114</f>
        <v>325.24087563109401</v>
      </c>
      <c r="P373" s="2">
        <f t="shared" si="300"/>
        <v>385.69754251275168</v>
      </c>
      <c r="Q373" s="2">
        <f t="shared" si="236"/>
        <v>2.5752162322600438</v>
      </c>
      <c r="R373" s="2">
        <f t="shared" si="236"/>
        <v>66375.688904304945</v>
      </c>
      <c r="S373" s="2">
        <f t="shared" si="236"/>
        <v>5.3762573721927662</v>
      </c>
      <c r="T373" s="2">
        <f t="shared" si="237"/>
        <v>65186.32203145013</v>
      </c>
      <c r="AB373" s="2">
        <f t="shared" si="238"/>
        <v>75.19640764698913</v>
      </c>
    </row>
    <row r="374" spans="1:28">
      <c r="A374" s="21">
        <v>97</v>
      </c>
      <c r="C374" s="2">
        <f t="shared" ref="C374:E374" si="301">C115*C115</f>
        <v>66296.865207135459</v>
      </c>
      <c r="D374" s="2">
        <f t="shared" si="301"/>
        <v>105.13916205094849</v>
      </c>
      <c r="E374" s="2">
        <f t="shared" si="301"/>
        <v>60225.226737013189</v>
      </c>
      <c r="H374" s="2">
        <f t="shared" si="232"/>
        <v>145.76917674203366</v>
      </c>
      <c r="K374" s="2">
        <f t="shared" si="233"/>
        <v>83.084773236357293</v>
      </c>
      <c r="M374" s="2">
        <f t="shared" si="234"/>
        <v>1.296532938012142</v>
      </c>
      <c r="O374" s="2">
        <f t="shared" ref="O374:P374" si="302">O115*O115</f>
        <v>341.19968899452391</v>
      </c>
      <c r="P374" s="2">
        <f t="shared" si="302"/>
        <v>187.40937747836722</v>
      </c>
      <c r="Q374" s="2">
        <f t="shared" si="236"/>
        <v>22.865964452601666</v>
      </c>
      <c r="R374" s="2">
        <f t="shared" si="236"/>
        <v>69632.589590719348</v>
      </c>
      <c r="S374" s="2">
        <f t="shared" si="236"/>
        <v>2.6123087036596293</v>
      </c>
      <c r="T374" s="2">
        <f t="shared" si="237"/>
        <v>68782.202907990548</v>
      </c>
      <c r="AB374" s="2">
        <f t="shared" si="238"/>
        <v>68.618588339987539</v>
      </c>
    </row>
    <row r="375" spans="1:28">
      <c r="A375" s="21">
        <v>98</v>
      </c>
      <c r="C375" s="2">
        <f t="shared" ref="C375:E375" si="303">C116*C116</f>
        <v>66059.362484903686</v>
      </c>
      <c r="D375" s="2">
        <f t="shared" si="303"/>
        <v>102.95821531100867</v>
      </c>
      <c r="E375" s="2">
        <f t="shared" si="303"/>
        <v>63035.333997752838</v>
      </c>
      <c r="H375" s="2">
        <f t="shared" si="232"/>
        <v>35.423620695493589</v>
      </c>
      <c r="K375" s="2">
        <f t="shared" si="233"/>
        <v>78.807964915689112</v>
      </c>
      <c r="M375" s="2">
        <f t="shared" si="234"/>
        <v>1.6114975785696821</v>
      </c>
      <c r="O375" s="2">
        <f t="shared" ref="O375:P375" si="304">O116*O116</f>
        <v>357.12005617873615</v>
      </c>
      <c r="P375" s="2">
        <f t="shared" si="304"/>
        <v>45.54267816385282</v>
      </c>
      <c r="Q375" s="2">
        <f t="shared" si="236"/>
        <v>147.60035934850859</v>
      </c>
      <c r="R375" s="2">
        <f t="shared" si="236"/>
        <v>72881.644118109412</v>
      </c>
      <c r="S375" s="2">
        <f t="shared" si="236"/>
        <v>0.63482167304637382</v>
      </c>
      <c r="T375" s="2">
        <f t="shared" si="237"/>
        <v>72452.084345425785</v>
      </c>
      <c r="AB375" s="2">
        <f t="shared" si="238"/>
        <v>63.209298740229976</v>
      </c>
    </row>
    <row r="376" spans="1:28">
      <c r="A376" s="21">
        <v>99</v>
      </c>
      <c r="C376" s="2">
        <f t="shared" ref="C376:E376" si="305">C117*C117</f>
        <v>65523.77161749138</v>
      </c>
      <c r="D376" s="2">
        <f t="shared" si="305"/>
        <v>98.855502092632278</v>
      </c>
      <c r="E376" s="2">
        <f t="shared" si="305"/>
        <v>65831.885321024922</v>
      </c>
      <c r="H376" s="2">
        <f t="shared" si="232"/>
        <v>0.36136313844827167</v>
      </c>
      <c r="K376" s="2">
        <f t="shared" si="233"/>
        <v>74.551787887984972</v>
      </c>
      <c r="M376" s="2">
        <f t="shared" si="234"/>
        <v>1.7115774707216989</v>
      </c>
      <c r="O376" s="2">
        <f t="shared" ref="O376:P376" si="306">O117*O117</f>
        <v>372.96362362472252</v>
      </c>
      <c r="P376" s="2">
        <f t="shared" si="306"/>
        <v>0.46458958151398122</v>
      </c>
      <c r="Q376" s="2">
        <f t="shared" si="236"/>
        <v>399.75500669270178</v>
      </c>
      <c r="R376" s="2">
        <f t="shared" si="236"/>
        <v>76115.025229535138</v>
      </c>
      <c r="S376" s="2">
        <f t="shared" si="236"/>
        <v>6.4759374570707634E-3</v>
      </c>
      <c r="T376" s="2">
        <f t="shared" si="237"/>
        <v>76159.435135201813</v>
      </c>
      <c r="AB376" s="2">
        <f t="shared" si="238"/>
        <v>58.96750306777588</v>
      </c>
    </row>
    <row r="377" spans="1:28">
      <c r="A377" s="21">
        <v>100</v>
      </c>
      <c r="C377" s="2">
        <f t="shared" ref="C377:E377" si="307">C118*C118</f>
        <v>64933.777392570948</v>
      </c>
      <c r="D377" s="2">
        <f t="shared" si="307"/>
        <v>92.898860767265376</v>
      </c>
      <c r="E377" s="2">
        <f t="shared" si="307"/>
        <v>68608.143569742591</v>
      </c>
      <c r="H377" s="2">
        <f t="shared" si="232"/>
        <v>50.559116309236309</v>
      </c>
      <c r="K377" s="2">
        <f t="shared" si="233"/>
        <v>70.326495656500853</v>
      </c>
      <c r="M377" s="2">
        <f t="shared" si="234"/>
        <v>1.5682956037331819</v>
      </c>
      <c r="O377" s="2">
        <f t="shared" ref="O377:P377" si="308">O118*O118</f>
        <v>388.69222279077434</v>
      </c>
      <c r="P377" s="2">
        <f t="shared" si="308"/>
        <v>65.001756373629775</v>
      </c>
      <c r="Q377" s="2">
        <f t="shared" si="236"/>
        <v>771.59759455857056</v>
      </c>
      <c r="R377" s="2">
        <f t="shared" si="236"/>
        <v>79324.943426688216</v>
      </c>
      <c r="S377" s="2">
        <f t="shared" si="236"/>
        <v>0.90606273929694203</v>
      </c>
      <c r="T377" s="2">
        <f t="shared" si="237"/>
        <v>79862.033694848578</v>
      </c>
      <c r="AB377" s="2">
        <f t="shared" si="238"/>
        <v>55.825428052632333</v>
      </c>
    </row>
    <row r="378" spans="1:28">
      <c r="A378" s="21">
        <v>101</v>
      </c>
      <c r="C378" s="2">
        <f t="shared" ref="C378:E378" si="309">C119*C119</f>
        <v>64527.880490300369</v>
      </c>
      <c r="D378" s="2">
        <f t="shared" si="309"/>
        <v>85.348431706396539</v>
      </c>
      <c r="E378" s="2">
        <f t="shared" si="309"/>
        <v>71357.420494613209</v>
      </c>
      <c r="H378" s="2">
        <f t="shared" si="232"/>
        <v>171.73347197091709</v>
      </c>
      <c r="K378" s="2">
        <f t="shared" si="233"/>
        <v>66.142267320315753</v>
      </c>
      <c r="M378" s="2">
        <f t="shared" si="234"/>
        <v>1.2224217983605619</v>
      </c>
      <c r="O378" s="2">
        <f t="shared" ref="O378:P378" si="310">O119*O119</f>
        <v>404.26796210382815</v>
      </c>
      <c r="P378" s="2">
        <f t="shared" si="310"/>
        <v>220.79059368788279</v>
      </c>
      <c r="Q378" s="2">
        <f t="shared" si="236"/>
        <v>1222.5819891795393</v>
      </c>
      <c r="R378" s="2">
        <f t="shared" si="236"/>
        <v>82503.665735475966</v>
      </c>
      <c r="S378" s="2">
        <f t="shared" si="236"/>
        <v>3.0776111491193698</v>
      </c>
      <c r="T378" s="2">
        <f t="shared" si="237"/>
        <v>83514.541345255187</v>
      </c>
      <c r="AB378" s="2">
        <f t="shared" si="238"/>
        <v>53.662238549831983</v>
      </c>
    </row>
    <row r="379" spans="1:28">
      <c r="A379" s="21">
        <v>102</v>
      </c>
      <c r="C379" s="2">
        <f t="shared" ref="C379:E379" si="311">C120*C120</f>
        <v>64523.215084702359</v>
      </c>
      <c r="D379" s="2">
        <f t="shared" si="311"/>
        <v>76.622675410838653</v>
      </c>
      <c r="E379" s="2">
        <f t="shared" si="311"/>
        <v>74073.092846716594</v>
      </c>
      <c r="H379" s="2">
        <f t="shared" si="232"/>
        <v>329.405142098868</v>
      </c>
      <c r="K379" s="2">
        <f t="shared" si="233"/>
        <v>62.009183051985019</v>
      </c>
      <c r="M379" s="2">
        <f t="shared" si="234"/>
        <v>0.77237194871358261</v>
      </c>
      <c r="O379" s="2">
        <f t="shared" ref="O379:P379" si="312">O120*O120</f>
        <v>419.65331824362619</v>
      </c>
      <c r="P379" s="2">
        <f t="shared" si="312"/>
        <v>423.5025126619895</v>
      </c>
      <c r="Q379" s="2">
        <f t="shared" si="236"/>
        <v>1686.3028755499463</v>
      </c>
      <c r="R379" s="2">
        <f t="shared" si="236"/>
        <v>85643.534335433709</v>
      </c>
      <c r="S379" s="2">
        <f t="shared" si="236"/>
        <v>5.9032227454904174</v>
      </c>
      <c r="T379" s="2">
        <f t="shared" si="237"/>
        <v>87071.510495680108</v>
      </c>
      <c r="AB379" s="2">
        <f t="shared" si="238"/>
        <v>52.314152395967128</v>
      </c>
    </row>
    <row r="380" spans="1:28">
      <c r="A380" s="21">
        <v>103</v>
      </c>
      <c r="C380" s="2">
        <f t="shared" ref="C380:E380" si="313">C121*C121</f>
        <v>65104.570176475951</v>
      </c>
      <c r="D380" s="2">
        <f t="shared" si="313"/>
        <v>67.240662527510537</v>
      </c>
      <c r="E380" s="2">
        <f t="shared" si="313"/>
        <v>76748.618333491686</v>
      </c>
      <c r="H380" s="2">
        <f t="shared" si="232"/>
        <v>478.70979134772983</v>
      </c>
      <c r="K380" s="2">
        <f t="shared" si="233"/>
        <v>57.937199813527677</v>
      </c>
      <c r="M380" s="2">
        <f t="shared" si="234"/>
        <v>0.3462044901491087</v>
      </c>
      <c r="O380" s="2">
        <f t="shared" ref="O380:P380" si="314">O121*O121</f>
        <v>434.81122653960847</v>
      </c>
      <c r="P380" s="2">
        <f t="shared" si="314"/>
        <v>615.45730033204063</v>
      </c>
      <c r="Q380" s="2">
        <f t="shared" si="236"/>
        <v>2084.8848685947646</v>
      </c>
      <c r="R380" s="2">
        <f t="shared" si="236"/>
        <v>88736.985008083779</v>
      </c>
      <c r="S380" s="2">
        <f t="shared" si="236"/>
        <v>8.5788901495801611</v>
      </c>
      <c r="T380" s="2">
        <f t="shared" si="237"/>
        <v>90490.573751029937</v>
      </c>
      <c r="AB380" s="2">
        <f t="shared" si="238"/>
        <v>51.581158723979122</v>
      </c>
    </row>
    <row r="381" spans="1:28">
      <c r="A381" s="21">
        <v>104</v>
      </c>
      <c r="C381" s="2">
        <f t="shared" ref="C381:E381" si="315">C122*C122</f>
        <v>66417.528835753939</v>
      </c>
      <c r="D381" s="2">
        <f t="shared" si="315"/>
        <v>57.751339330878416</v>
      </c>
      <c r="E381" s="2">
        <f t="shared" si="315"/>
        <v>79377.551379692581</v>
      </c>
      <c r="H381" s="2">
        <f t="shared" si="232"/>
        <v>577.16385975338596</v>
      </c>
      <c r="K381" s="2">
        <f t="shared" si="233"/>
        <v>53.936127369228217</v>
      </c>
      <c r="M381" s="2">
        <f t="shared" si="234"/>
        <v>6.5182296072375939E-2</v>
      </c>
      <c r="O381" s="2">
        <f t="shared" ref="O381:P381" si="316">O122*O122</f>
        <v>449.7051702630294</v>
      </c>
      <c r="P381" s="2">
        <f t="shared" si="316"/>
        <v>742.03560778019289</v>
      </c>
      <c r="Q381" s="2">
        <f t="shared" si="236"/>
        <v>2347.0714654882017</v>
      </c>
      <c r="R381" s="2">
        <f t="shared" si="236"/>
        <v>91776.565359801811</v>
      </c>
      <c r="S381" s="2">
        <f t="shared" si="236"/>
        <v>10.343271519875042</v>
      </c>
      <c r="T381" s="2">
        <f t="shared" si="237"/>
        <v>93735.518325106474</v>
      </c>
      <c r="AB381" s="2">
        <f t="shared" si="238"/>
        <v>51.232591096442654</v>
      </c>
    </row>
    <row r="382" spans="1:28">
      <c r="A382" s="21">
        <v>105</v>
      </c>
      <c r="C382" s="2">
        <f t="shared" ref="C382:E382" si="317">C123*C123</f>
        <v>68563.742602952203</v>
      </c>
      <c r="D382" s="2">
        <f t="shared" si="317"/>
        <v>48.663175725880002</v>
      </c>
      <c r="E382" s="2">
        <f t="shared" si="317"/>
        <v>81953.558655343455</v>
      </c>
      <c r="H382" s="2">
        <f t="shared" si="232"/>
        <v>596.75295298943445</v>
      </c>
      <c r="K382" s="2">
        <f t="shared" si="233"/>
        <v>50.015604653057906</v>
      </c>
      <c r="M382" s="2">
        <f t="shared" si="234"/>
        <v>9.2682028275332378E-3</v>
      </c>
      <c r="O382" s="2">
        <f t="shared" ref="O382:P382" si="318">O123*O123</f>
        <v>464.2992685988977</v>
      </c>
      <c r="P382" s="2">
        <f t="shared" si="318"/>
        <v>767.22049151751651</v>
      </c>
      <c r="Q382" s="2">
        <f t="shared" si="236"/>
        <v>2425.2029895632718</v>
      </c>
      <c r="R382" s="2">
        <f t="shared" si="236"/>
        <v>94754.952775284415</v>
      </c>
      <c r="S382" s="2">
        <f t="shared" si="236"/>
        <v>10.69432487629129</v>
      </c>
      <c r="T382" s="2">
        <f t="shared" si="237"/>
        <v>96778.943152525157</v>
      </c>
      <c r="AB382" s="2">
        <f t="shared" si="238"/>
        <v>51.014864888652269</v>
      </c>
    </row>
    <row r="383" spans="1:28">
      <c r="A383" s="21">
        <v>106</v>
      </c>
      <c r="C383" s="2">
        <f t="shared" ref="C383:E383" si="319">C124*C124</f>
        <v>71596.355383389586</v>
      </c>
      <c r="D383" s="2">
        <f t="shared" si="319"/>
        <v>40.387089181558636</v>
      </c>
      <c r="E383" s="2">
        <f t="shared" si="319"/>
        <v>84470.434333285826</v>
      </c>
      <c r="H383" s="2">
        <f t="shared" si="232"/>
        <v>531.90313600882007</v>
      </c>
      <c r="K383" s="2">
        <f t="shared" si="233"/>
        <v>46.185076547636825</v>
      </c>
      <c r="M383" s="2">
        <f t="shared" si="234"/>
        <v>0.19437216194761908</v>
      </c>
      <c r="O383" s="2">
        <f t="shared" ref="O383:P383" si="320">O124*O124</f>
        <v>478.55836308602227</v>
      </c>
      <c r="P383" s="2">
        <f t="shared" si="320"/>
        <v>683.84577471142791</v>
      </c>
      <c r="Q383" s="2">
        <f t="shared" si="236"/>
        <v>2306.5371974530021</v>
      </c>
      <c r="R383" s="2">
        <f t="shared" si="236"/>
        <v>97664.972058371874</v>
      </c>
      <c r="S383" s="2">
        <f t="shared" si="236"/>
        <v>9.5321605208659932</v>
      </c>
      <c r="T383" s="2">
        <f t="shared" si="237"/>
        <v>99604.227712998865</v>
      </c>
      <c r="AB383" s="2">
        <f t="shared" si="238"/>
        <v>50.664368294164696</v>
      </c>
    </row>
    <row r="384" spans="1:28">
      <c r="A384" s="21">
        <v>107</v>
      </c>
      <c r="C384" s="2">
        <f t="shared" ref="C384:E384" si="321">C125*C125</f>
        <v>75514.441488726283</v>
      </c>
      <c r="D384" s="2">
        <f t="shared" si="321"/>
        <v>33.201966454775807</v>
      </c>
      <c r="E384" s="2">
        <f t="shared" si="321"/>
        <v>86922.115039559212</v>
      </c>
      <c r="H384" s="2">
        <f t="shared" si="232"/>
        <v>401.06695601766654</v>
      </c>
      <c r="K384" s="2">
        <f t="shared" si="233"/>
        <v>42.453771130685432</v>
      </c>
      <c r="M384" s="2">
        <f t="shared" si="234"/>
        <v>0.56782417831568399</v>
      </c>
      <c r="O384" s="2">
        <f t="shared" ref="O384:P384" si="322">O125*O125</f>
        <v>492.44810231685108</v>
      </c>
      <c r="P384" s="2">
        <f t="shared" si="322"/>
        <v>515.63513106361165</v>
      </c>
      <c r="Q384" s="2">
        <f t="shared" si="236"/>
        <v>2015.8997678353728</v>
      </c>
      <c r="R384" s="2">
        <f t="shared" si="236"/>
        <v>100499.61271772376</v>
      </c>
      <c r="S384" s="2">
        <f t="shared" si="236"/>
        <v>7.1874639301091614</v>
      </c>
      <c r="T384" s="2">
        <f t="shared" si="237"/>
        <v>102206.60880782163</v>
      </c>
      <c r="AB384" s="2">
        <f t="shared" si="238"/>
        <v>49.926879663147233</v>
      </c>
    </row>
    <row r="385" spans="1:28">
      <c r="A385" s="21">
        <v>108</v>
      </c>
      <c r="C385" s="2">
        <f t="shared" ref="C385:E385" si="323">C126*C126</f>
        <v>80256.717571417917</v>
      </c>
      <c r="D385" s="2">
        <f t="shared" si="323"/>
        <v>27.246452369237439</v>
      </c>
      <c r="E385" s="2">
        <f t="shared" si="323"/>
        <v>89302.694460600324</v>
      </c>
      <c r="H385" s="2">
        <f t="shared" si="232"/>
        <v>241.47290339516201</v>
      </c>
      <c r="K385" s="2">
        <f t="shared" si="233"/>
        <v>38.83067744377751</v>
      </c>
      <c r="M385" s="2">
        <f t="shared" si="234"/>
        <v>1.0233611769979738</v>
      </c>
      <c r="O385" s="2">
        <f t="shared" ref="O385:P385" si="324">O126*O126</f>
        <v>505.93502469296226</v>
      </c>
      <c r="P385" s="2">
        <f t="shared" si="324"/>
        <v>310.45168474311504</v>
      </c>
      <c r="Q385" s="2">
        <f t="shared" si="236"/>
        <v>1609.0237784316666</v>
      </c>
      <c r="R385" s="2">
        <f t="shared" si="236"/>
        <v>103252.04585570627</v>
      </c>
      <c r="S385" s="2">
        <f t="shared" si="236"/>
        <v>4.3274015902104628</v>
      </c>
      <c r="T385" s="2">
        <f t="shared" si="237"/>
        <v>104593.25480392424</v>
      </c>
      <c r="AB385" s="2">
        <f t="shared" si="238"/>
        <v>48.582459397552348</v>
      </c>
    </row>
    <row r="386" spans="1:28">
      <c r="A386" s="21">
        <v>109</v>
      </c>
      <c r="C386" s="2">
        <f t="shared" ref="C386:E386" si="325">C127*C127</f>
        <v>85696.244819622589</v>
      </c>
      <c r="D386" s="2">
        <f t="shared" si="325"/>
        <v>22.534462501957336</v>
      </c>
      <c r="E386" s="2">
        <f t="shared" si="325"/>
        <v>91606.437572069772</v>
      </c>
      <c r="H386" s="2">
        <f t="shared" si="232"/>
        <v>98.532313545891654</v>
      </c>
      <c r="K386" s="2">
        <f t="shared" si="233"/>
        <v>35.324523836950014</v>
      </c>
      <c r="M386" s="2">
        <f t="shared" si="234"/>
        <v>1.4313633939968256</v>
      </c>
      <c r="O386" s="2">
        <f t="shared" ref="O386:P386" si="326">O127*O127</f>
        <v>518.9866390370446</v>
      </c>
      <c r="P386" s="2">
        <f t="shared" si="326"/>
        <v>126.67890397582099</v>
      </c>
      <c r="Q386" s="2">
        <f t="shared" si="236"/>
        <v>1158.4799679710868</v>
      </c>
      <c r="R386" s="2">
        <f t="shared" si="236"/>
        <v>105915.64061980548</v>
      </c>
      <c r="S386" s="2">
        <f t="shared" si="236"/>
        <v>1.7657835903342685</v>
      </c>
      <c r="T386" s="2">
        <f t="shared" si="237"/>
        <v>106782.33206532561</v>
      </c>
      <c r="AB386" s="2">
        <f t="shared" si="238"/>
        <v>46.472285845403945</v>
      </c>
    </row>
    <row r="387" spans="1:28">
      <c r="A387" s="21">
        <v>110</v>
      </c>
      <c r="C387" s="2">
        <f t="shared" ref="C387:E387" si="327">C128*C128</f>
        <v>91638.842241457634</v>
      </c>
      <c r="D387" s="2">
        <f t="shared" si="327"/>
        <v>18.986745856729598</v>
      </c>
      <c r="E387" s="2">
        <f t="shared" si="327"/>
        <v>93827.794455027979</v>
      </c>
      <c r="H387" s="2">
        <f t="shared" si="232"/>
        <v>12.917899280337478</v>
      </c>
      <c r="K387" s="2">
        <f t="shared" si="233"/>
        <v>31.943756941345004</v>
      </c>
      <c r="M387" s="2">
        <f t="shared" si="234"/>
        <v>1.6757367442414131</v>
      </c>
      <c r="O387" s="2">
        <f t="shared" ref="O387:P387" si="328">O128*O128</f>
        <v>531.57150286696367</v>
      </c>
      <c r="P387" s="2">
        <f t="shared" si="328"/>
        <v>16.608006689511477</v>
      </c>
      <c r="Q387" s="2">
        <f t="shared" si="236"/>
        <v>736.09803525916584</v>
      </c>
      <c r="R387" s="2">
        <f t="shared" si="236"/>
        <v>108483.98017693142</v>
      </c>
      <c r="S387" s="2">
        <f t="shared" si="236"/>
        <v>0.23149983746386224</v>
      </c>
      <c r="T387" s="2">
        <f t="shared" si="237"/>
        <v>108801.15977206771</v>
      </c>
      <c r="AB387" s="2">
        <f t="shared" si="238"/>
        <v>43.522169057512855</v>
      </c>
    </row>
    <row r="388" spans="1:28">
      <c r="A388" s="21">
        <v>111</v>
      </c>
      <c r="C388" s="2">
        <f t="shared" ref="C388:E388" si="329">C129*C129</f>
        <v>97828.094245809261</v>
      </c>
      <c r="D388" s="2">
        <f t="shared" si="329"/>
        <v>16.468081026641276</v>
      </c>
      <c r="E388" s="2">
        <f t="shared" si="329"/>
        <v>95961.413666175955</v>
      </c>
      <c r="H388" s="2">
        <f t="shared" si="232"/>
        <v>8.9906240416366856</v>
      </c>
      <c r="K388" s="2">
        <f t="shared" si="233"/>
        <v>28.696521320533225</v>
      </c>
      <c r="M388" s="2">
        <f t="shared" si="234"/>
        <v>1.6869465552953802</v>
      </c>
      <c r="O388" s="2">
        <f t="shared" ref="O388:P388" si="330">O129*O129</f>
        <v>543.65929814344327</v>
      </c>
      <c r="P388" s="2">
        <f t="shared" si="330"/>
        <v>11.558871995051131</v>
      </c>
      <c r="Q388" s="2">
        <f t="shared" si="236"/>
        <v>396.67368759609366</v>
      </c>
      <c r="R388" s="2">
        <f t="shared" si="236"/>
        <v>110950.87717213087</v>
      </c>
      <c r="S388" s="2">
        <f t="shared" si="236"/>
        <v>0.16111969594820416</v>
      </c>
      <c r="T388" s="2">
        <f t="shared" si="237"/>
        <v>110683.63319393105</v>
      </c>
      <c r="AB388" s="2">
        <f t="shared" si="238"/>
        <v>39.757089731129511</v>
      </c>
    </row>
    <row r="389" spans="1:28">
      <c r="A389" s="21">
        <v>112</v>
      </c>
      <c r="C389" s="2">
        <f t="shared" ref="C389:E389" si="331">C130*C130</f>
        <v>103959.00937944344</v>
      </c>
      <c r="D389" s="2">
        <f t="shared" si="331"/>
        <v>14.819948884872106</v>
      </c>
      <c r="E389" s="2">
        <f t="shared" si="331"/>
        <v>98002.155129951076</v>
      </c>
      <c r="H389" s="2">
        <f t="shared" si="232"/>
        <v>87.867965644035422</v>
      </c>
      <c r="K389" s="2">
        <f t="shared" si="233"/>
        <v>25.590639849550506</v>
      </c>
      <c r="M389" s="2">
        <f t="shared" si="234"/>
        <v>1.4618031563581939</v>
      </c>
      <c r="O389" s="2">
        <f t="shared" ref="O389:P389" si="332">O130*O130</f>
        <v>555.22090430888602</v>
      </c>
      <c r="P389" s="2">
        <f t="shared" si="332"/>
        <v>112.96819471499934</v>
      </c>
      <c r="Q389" s="2">
        <f t="shared" si="236"/>
        <v>167.30067540918753</v>
      </c>
      <c r="R389" s="2">
        <f t="shared" si="236"/>
        <v>113310.38863446757</v>
      </c>
      <c r="S389" s="2">
        <f t="shared" si="236"/>
        <v>1.5746693269111871</v>
      </c>
      <c r="T389" s="2">
        <f t="shared" si="237"/>
        <v>112467.1523346349</v>
      </c>
      <c r="AB389" s="2">
        <f t="shared" si="238"/>
        <v>35.302304702969842</v>
      </c>
    </row>
    <row r="390" spans="1:28">
      <c r="A390" s="21">
        <v>113</v>
      </c>
      <c r="C390" s="2">
        <f t="shared" ref="C390:E390" si="333">C131*C131</f>
        <v>109700.71875166259</v>
      </c>
      <c r="D390" s="2">
        <f t="shared" si="333"/>
        <v>13.881547990304234</v>
      </c>
      <c r="E390" s="2">
        <f t="shared" si="333"/>
        <v>99945.102521419292</v>
      </c>
      <c r="H390" s="2">
        <f t="shared" si="232"/>
        <v>227.10594602902037</v>
      </c>
      <c r="K390" s="2">
        <f t="shared" si="233"/>
        <v>22.633594868902826</v>
      </c>
      <c r="M390" s="2">
        <f t="shared" si="234"/>
        <v>1.0643694760619047</v>
      </c>
      <c r="O390" s="2">
        <f t="shared" ref="O390:P390" si="334">O131*O131</f>
        <v>566.22846844138462</v>
      </c>
      <c r="P390" s="2">
        <f t="shared" si="334"/>
        <v>291.98068424475747</v>
      </c>
      <c r="Q390" s="2">
        <f t="shared" si="236"/>
        <v>44.998784689332709</v>
      </c>
      <c r="R390" s="2">
        <f t="shared" si="236"/>
        <v>115556.83029416033</v>
      </c>
      <c r="S390" s="2">
        <f t="shared" si="236"/>
        <v>4.0699333886910969</v>
      </c>
      <c r="T390" s="2">
        <f t="shared" si="237"/>
        <v>114189.31923919213</v>
      </c>
      <c r="AB390" s="2">
        <f t="shared" si="238"/>
        <v>30.36911544529249</v>
      </c>
    </row>
    <row r="391" spans="1:28">
      <c r="A391" s="21">
        <v>114</v>
      </c>
      <c r="C391" s="2">
        <f t="shared" ref="C391:E391" si="335">C132*C132</f>
        <v>114726.49823394882</v>
      </c>
      <c r="D391" s="2">
        <f t="shared" si="335"/>
        <v>13.496797023758852</v>
      </c>
      <c r="E391" s="2">
        <f t="shared" si="335"/>
        <v>101785.57511013247</v>
      </c>
      <c r="H391" s="2">
        <f t="shared" si="232"/>
        <v>387.08540317633833</v>
      </c>
      <c r="K391" s="2">
        <f t="shared" si="233"/>
        <v>19.832510158955269</v>
      </c>
      <c r="M391" s="2">
        <f t="shared" si="234"/>
        <v>0.60773239866348105</v>
      </c>
      <c r="O391" s="2">
        <f t="shared" ref="O391:P391" si="336">O132*O132</f>
        <v>576.65547235478061</v>
      </c>
      <c r="P391" s="2">
        <f t="shared" si="336"/>
        <v>497.65962915891305</v>
      </c>
      <c r="Q391" s="2">
        <f t="shared" si="236"/>
        <v>2.9082721075376825</v>
      </c>
      <c r="R391" s="2">
        <f t="shared" si="236"/>
        <v>117684.79027648568</v>
      </c>
      <c r="S391" s="2">
        <f t="shared" si="236"/>
        <v>6.936902508317325</v>
      </c>
      <c r="T391" s="2">
        <f t="shared" si="237"/>
        <v>115884.66556758198</v>
      </c>
      <c r="AB391" s="2">
        <f t="shared" si="238"/>
        <v>25.226693501754603</v>
      </c>
    </row>
    <row r="392" spans="1:28">
      <c r="A392" s="21">
        <v>115</v>
      </c>
      <c r="C392" s="2">
        <f t="shared" ref="C392:E392" si="337">C133*C133</f>
        <v>118747.41342343819</v>
      </c>
      <c r="D392" s="2">
        <f t="shared" si="337"/>
        <v>13.510022644966826</v>
      </c>
      <c r="E392" s="2">
        <f t="shared" si="337"/>
        <v>103519.13903641806</v>
      </c>
      <c r="H392" s="2">
        <f t="shared" si="232"/>
        <v>522.28533760648736</v>
      </c>
      <c r="K392" s="2">
        <f t="shared" si="233"/>
        <v>17.194133778120534</v>
      </c>
      <c r="M392" s="2">
        <f t="shared" si="234"/>
        <v>0.22182470761668013</v>
      </c>
      <c r="O392" s="2">
        <f t="shared" ref="O392:P392" si="338">O133*O133</f>
        <v>586.47679648334747</v>
      </c>
      <c r="P392" s="2">
        <f t="shared" si="338"/>
        <v>671.48057068421781</v>
      </c>
      <c r="Q392" s="2">
        <f t="shared" si="236"/>
        <v>2.8752599001721575</v>
      </c>
      <c r="R392" s="2">
        <f t="shared" si="236"/>
        <v>119689.14213945894</v>
      </c>
      <c r="S392" s="2">
        <f t="shared" si="236"/>
        <v>9.3598013223165619</v>
      </c>
      <c r="T392" s="2">
        <f t="shared" si="237"/>
        <v>117581.64900222945</v>
      </c>
      <c r="AB392" s="2">
        <f t="shared" si="238"/>
        <v>20.164545625291613</v>
      </c>
    </row>
    <row r="393" spans="1:28">
      <c r="A393" s="21">
        <v>116</v>
      </c>
      <c r="C393" s="2">
        <f t="shared" ref="C393:E393" si="339">C134*C134</f>
        <v>121544.57152424676</v>
      </c>
      <c r="D393" s="2">
        <f t="shared" si="339"/>
        <v>13.756842489416931</v>
      </c>
      <c r="E393" s="2">
        <f t="shared" si="339"/>
        <v>105141.61799293529</v>
      </c>
      <c r="H393" s="2">
        <f t="shared" si="232"/>
        <v>594.23558412096997</v>
      </c>
      <c r="K393" s="2">
        <f t="shared" si="233"/>
        <v>14.72482180619399</v>
      </c>
      <c r="M393" s="2">
        <f t="shared" si="234"/>
        <v>1.6453650155128844E-2</v>
      </c>
      <c r="O393" s="2">
        <f t="shared" ref="O393:P393" si="340">O134*O134</f>
        <v>595.66878039701635</v>
      </c>
      <c r="P393" s="2">
        <f t="shared" si="340"/>
        <v>763.98401489696528</v>
      </c>
      <c r="Q393" s="2">
        <f t="shared" si="236"/>
        <v>10.458329849520533</v>
      </c>
      <c r="R393" s="2">
        <f t="shared" si="236"/>
        <v>121565.05722388165</v>
      </c>
      <c r="S393" s="2">
        <f t="shared" si="236"/>
        <v>10.649211466499056</v>
      </c>
      <c r="T393" s="2">
        <f t="shared" si="237"/>
        <v>119300.12123473344</v>
      </c>
      <c r="AB393" s="2">
        <f t="shared" si="238"/>
        <v>15.452433037199093</v>
      </c>
    </row>
    <row r="394" spans="1:28">
      <c r="A394" s="21">
        <v>117</v>
      </c>
      <c r="C394" s="2">
        <f t="shared" ref="C394:E394" si="341">C135*C135</f>
        <v>122994.71086962432</v>
      </c>
      <c r="D394" s="2">
        <f t="shared" si="341"/>
        <v>14.058201662013881</v>
      </c>
      <c r="E394" s="2">
        <f t="shared" si="341"/>
        <v>106649.10328576561</v>
      </c>
      <c r="H394" s="2">
        <f t="shared" si="232"/>
        <v>582.46321955490657</v>
      </c>
      <c r="K394" s="2">
        <f t="shared" si="233"/>
        <v>12.43052303200253</v>
      </c>
      <c r="M394" s="2">
        <f t="shared" si="234"/>
        <v>5.0056077900372226E-2</v>
      </c>
      <c r="O394" s="2">
        <f t="shared" ref="O394:P394" si="342">O135*O135</f>
        <v>604.20927980142619</v>
      </c>
      <c r="P394" s="2">
        <f t="shared" si="342"/>
        <v>748.84877462130851</v>
      </c>
      <c r="Q394" s="2">
        <f t="shared" si="236"/>
        <v>7.7530647729953417</v>
      </c>
      <c r="R394" s="2">
        <f t="shared" si="236"/>
        <v>123308.0162860049</v>
      </c>
      <c r="S394" s="2">
        <f t="shared" si="236"/>
        <v>10.438240593876747</v>
      </c>
      <c r="T394" s="2">
        <f t="shared" si="237"/>
        <v>121049.42941334241</v>
      </c>
      <c r="AB394" s="2">
        <f t="shared" si="238"/>
        <v>11.305224604991349</v>
      </c>
    </row>
    <row r="395" spans="1:28">
      <c r="A395" s="21">
        <v>118</v>
      </c>
      <c r="C395" s="2">
        <f t="shared" ref="C395:E395" si="343">C136*C136</f>
        <v>123084.78582630515</v>
      </c>
      <c r="D395" s="2">
        <f t="shared" si="343"/>
        <v>14.224206627238337</v>
      </c>
      <c r="E395" s="2">
        <f t="shared" si="343"/>
        <v>108037.96325079852</v>
      </c>
      <c r="H395" s="2">
        <f t="shared" si="232"/>
        <v>490.31798524909425</v>
      </c>
      <c r="K395" s="2">
        <f t="shared" si="233"/>
        <v>10.316764622249865</v>
      </c>
      <c r="M395" s="2">
        <f t="shared" si="234"/>
        <v>0.3130706626470427</v>
      </c>
      <c r="O395" s="2">
        <f t="shared" ref="O395:P395" si="344">O136*O136</f>
        <v>612.07771988543118</v>
      </c>
      <c r="P395" s="2">
        <f t="shared" si="344"/>
        <v>630.38147320126632</v>
      </c>
      <c r="Q395" s="2">
        <f t="shared" si="236"/>
        <v>0.13483161735864288</v>
      </c>
      <c r="R395" s="2">
        <f t="shared" si="236"/>
        <v>124913.82038478259</v>
      </c>
      <c r="S395" s="2">
        <f t="shared" si="236"/>
        <v>8.7869189430469863</v>
      </c>
      <c r="T395" s="2">
        <f t="shared" si="237"/>
        <v>122827.27189898737</v>
      </c>
      <c r="AB395" s="2">
        <f t="shared" si="238"/>
        <v>7.8590648935574237</v>
      </c>
    </row>
    <row r="396" spans="1:28">
      <c r="A396" s="21">
        <v>119</v>
      </c>
      <c r="C396" s="2">
        <f t="shared" ref="C396:E396" si="345">C137*C137</f>
        <v>121913.12186644353</v>
      </c>
      <c r="D396" s="2">
        <f t="shared" si="345"/>
        <v>14.070753771669175</v>
      </c>
      <c r="E396" s="2">
        <f t="shared" si="345"/>
        <v>109304.85200272835</v>
      </c>
      <c r="H396" s="2">
        <f t="shared" si="232"/>
        <v>344.01914233660921</v>
      </c>
      <c r="K396" s="2">
        <f t="shared" si="233"/>
        <v>8.388638806088597</v>
      </c>
      <c r="M396" s="2">
        <f t="shared" si="234"/>
        <v>0.73065850327091686</v>
      </c>
      <c r="O396" s="2">
        <f t="shared" ref="O396:P396" si="346">O137*O137</f>
        <v>619.25514488769602</v>
      </c>
      <c r="P396" s="2">
        <f t="shared" si="346"/>
        <v>442.29112592192024</v>
      </c>
      <c r="Q396" s="2">
        <f t="shared" si="236"/>
        <v>14.85423345513076</v>
      </c>
      <c r="R396" s="2">
        <f t="shared" si="236"/>
        <v>126378.60099748913</v>
      </c>
      <c r="S396" s="2">
        <f t="shared" si="236"/>
        <v>6.165118167209001</v>
      </c>
      <c r="T396" s="2">
        <f t="shared" si="237"/>
        <v>124619.38909195167</v>
      </c>
      <c r="AB396" s="2">
        <f t="shared" si="238"/>
        <v>5.162646091053861</v>
      </c>
    </row>
    <row r="397" spans="1:28">
      <c r="A397" s="21">
        <v>120</v>
      </c>
      <c r="C397" s="2">
        <f t="shared" ref="C397:E397" si="347">C138*C138</f>
        <v>119677.1712383546</v>
      </c>
      <c r="D397" s="2">
        <f t="shared" si="347"/>
        <v>13.447104609870753</v>
      </c>
      <c r="E397" s="2">
        <f t="shared" si="347"/>
        <v>110446.71749558549</v>
      </c>
      <c r="H397" s="2">
        <f t="shared" si="232"/>
        <v>185.19497029047378</v>
      </c>
      <c r="K397" s="2">
        <f t="shared" si="233"/>
        <v>6.6507906074935557</v>
      </c>
      <c r="M397" s="2">
        <f t="shared" si="234"/>
        <v>1.1839979947069219</v>
      </c>
      <c r="O397" s="2">
        <f t="shared" ref="O397:P397" si="348">O138*O138</f>
        <v>625.72426376271335</v>
      </c>
      <c r="P397" s="2">
        <f t="shared" si="348"/>
        <v>238.09748308919401</v>
      </c>
      <c r="Q397" s="2">
        <f t="shared" si="236"/>
        <v>91.854461768553563</v>
      </c>
      <c r="R397" s="2">
        <f t="shared" si="236"/>
        <v>127698.82933932886</v>
      </c>
      <c r="S397" s="2">
        <f t="shared" si="236"/>
        <v>3.3188527477239371</v>
      </c>
      <c r="T397" s="2">
        <f t="shared" si="237"/>
        <v>126400.12882104718</v>
      </c>
      <c r="AB397" s="2">
        <f t="shared" si="238"/>
        <v>3.1839552670213278</v>
      </c>
    </row>
    <row r="398" spans="1:28">
      <c r="A398" s="21">
        <v>121</v>
      </c>
      <c r="C398" s="2">
        <f t="shared" ref="C398:E398" si="349">C139*C139</f>
        <v>116650.3024695729</v>
      </c>
      <c r="D398" s="2">
        <f t="shared" si="349"/>
        <v>12.268019569155934</v>
      </c>
      <c r="E398" s="2">
        <f t="shared" si="349"/>
        <v>111460.80887538192</v>
      </c>
      <c r="H398" s="2">
        <f t="shared" si="232"/>
        <v>59.037740555804426</v>
      </c>
      <c r="K398" s="2">
        <f t="shared" si="233"/>
        <v>5.1074066549928814</v>
      </c>
      <c r="M398" s="2">
        <f t="shared" si="234"/>
        <v>1.5440946577782946</v>
      </c>
      <c r="O398" s="2">
        <f t="shared" ref="O398:P398" si="350">O139*O139</f>
        <v>631.46949183648178</v>
      </c>
      <c r="P398" s="2">
        <f t="shared" si="350"/>
        <v>75.902371492931323</v>
      </c>
      <c r="Q398" s="2">
        <f t="shared" si="236"/>
        <v>269.51329275747509</v>
      </c>
      <c r="R398" s="2">
        <f t="shared" si="236"/>
        <v>128871.32486458775</v>
      </c>
      <c r="S398" s="2">
        <f t="shared" si="236"/>
        <v>1.0580069596691926</v>
      </c>
      <c r="T398" s="2">
        <f t="shared" si="237"/>
        <v>128133.87963226264</v>
      </c>
      <c r="AB398" s="2">
        <f t="shared" si="238"/>
        <v>1.8295062606510246</v>
      </c>
    </row>
    <row r="399" spans="1:28">
      <c r="A399" s="21">
        <v>122</v>
      </c>
      <c r="C399" s="2">
        <f t="shared" ref="C399:E399" si="351">C140*C140</f>
        <v>113151.83509715676</v>
      </c>
      <c r="D399" s="2">
        <f t="shared" si="351"/>
        <v>10.541261924997535</v>
      </c>
      <c r="E399" s="2">
        <f t="shared" si="351"/>
        <v>112344.6831071599</v>
      </c>
      <c r="H399" s="2">
        <f t="shared" si="232"/>
        <v>1.4445819983410073</v>
      </c>
      <c r="K399" s="2">
        <f t="shared" si="233"/>
        <v>3.7622050957124871</v>
      </c>
      <c r="M399" s="2">
        <f t="shared" si="234"/>
        <v>1.708485586906199</v>
      </c>
      <c r="O399" s="2">
        <f t="shared" ref="O399:P399" si="352">O140*O140</f>
        <v>636.476988351356</v>
      </c>
      <c r="P399" s="2">
        <f t="shared" si="352"/>
        <v>1.8572390890609689</v>
      </c>
      <c r="Q399" s="2">
        <f t="shared" si="236"/>
        <v>569.57115764117248</v>
      </c>
      <c r="R399" s="2">
        <f t="shared" si="236"/>
        <v>129893.26292884724</v>
      </c>
      <c r="S399" s="2">
        <f t="shared" si="236"/>
        <v>2.5888148727726407E-2</v>
      </c>
      <c r="T399" s="2">
        <f t="shared" si="237"/>
        <v>129777.31130004664</v>
      </c>
      <c r="AB399" s="2">
        <f t="shared" si="238"/>
        <v>0.9706112949593606</v>
      </c>
    </row>
    <row r="400" spans="1:28">
      <c r="A400" s="21">
        <v>123</v>
      </c>
      <c r="C400" s="2">
        <f t="shared" ref="C400:E400" si="353">C141*C141</f>
        <v>109515.286024649</v>
      </c>
      <c r="D400" s="2">
        <f t="shared" si="353"/>
        <v>8.3811660076490408</v>
      </c>
      <c r="E400" s="2">
        <f t="shared" si="353"/>
        <v>113096.2108604768</v>
      </c>
      <c r="H400" s="2">
        <f t="shared" si="232"/>
        <v>28.803212062966683</v>
      </c>
      <c r="K400" s="2">
        <f t="shared" si="233"/>
        <v>2.6184266380344319</v>
      </c>
      <c r="M400" s="2">
        <f t="shared" si="234"/>
        <v>1.630394530109881</v>
      </c>
      <c r="O400" s="2">
        <f t="shared" ref="O400:P400" si="354">O141*O141</f>
        <v>640.73468980961763</v>
      </c>
      <c r="P400" s="2">
        <f t="shared" si="354"/>
        <v>37.031093697199758</v>
      </c>
      <c r="Q400" s="2">
        <f t="shared" si="236"/>
        <v>985.83789411331918</v>
      </c>
      <c r="R400" s="2">
        <f t="shared" si="236"/>
        <v>130762.18159379908</v>
      </c>
      <c r="S400" s="2">
        <f t="shared" si="236"/>
        <v>0.51617827065450894</v>
      </c>
      <c r="T400" s="2">
        <f t="shared" si="237"/>
        <v>131282.29991510647</v>
      </c>
      <c r="AB400" s="2">
        <f t="shared" si="238"/>
        <v>0.4702925773008233</v>
      </c>
    </row>
    <row r="401" spans="1:28">
      <c r="A401" s="21">
        <v>124</v>
      </c>
      <c r="C401" s="2">
        <f t="shared" ref="C401:E401" si="355">C142*C142</f>
        <v>106059.40514654999</v>
      </c>
      <c r="D401" s="2">
        <f t="shared" si="355"/>
        <v>6.0016993242617254</v>
      </c>
      <c r="E401" s="2">
        <f t="shared" si="355"/>
        <v>113713.58163914882</v>
      </c>
      <c r="H401" s="2">
        <f t="shared" si="232"/>
        <v>133.32893009411868</v>
      </c>
      <c r="K401" s="2">
        <f t="shared" si="233"/>
        <v>1.6788267444464535</v>
      </c>
      <c r="M401" s="2">
        <f t="shared" si="234"/>
        <v>1.3320417337832542</v>
      </c>
      <c r="O401" s="2">
        <f t="shared" ref="O401:P401" si="356">O142*O142</f>
        <v>644.23233903552614</v>
      </c>
      <c r="P401" s="2">
        <f t="shared" si="356"/>
        <v>171.4154689438557</v>
      </c>
      <c r="Q401" s="2">
        <f t="shared" si="236"/>
        <v>1480.2721785965653</v>
      </c>
      <c r="R401" s="2">
        <f t="shared" si="236"/>
        <v>131475.98755827121</v>
      </c>
      <c r="S401" s="2">
        <f t="shared" si="236"/>
        <v>2.3893688111504141</v>
      </c>
      <c r="T401" s="2">
        <f t="shared" si="237"/>
        <v>132599.34904821106</v>
      </c>
      <c r="AB401" s="2">
        <f t="shared" si="238"/>
        <v>0.20515059125343266</v>
      </c>
    </row>
    <row r="402" spans="1:28">
      <c r="A402" s="21">
        <v>125</v>
      </c>
      <c r="C402" s="2">
        <f t="shared" ref="C402:E402" si="357">C143*C143</f>
        <v>103065.22924159221</v>
      </c>
      <c r="D402" s="2">
        <f t="shared" si="357"/>
        <v>3.687372683775151</v>
      </c>
      <c r="E402" s="2">
        <f t="shared" si="357"/>
        <v>114195.30814289484</v>
      </c>
      <c r="H402" s="2">
        <f t="shared" si="232"/>
        <v>285.27969770177384</v>
      </c>
      <c r="K402" s="2">
        <f t="shared" si="233"/>
        <v>0.94566899339140864</v>
      </c>
      <c r="M402" s="2">
        <f t="shared" si="234"/>
        <v>0.89832133201372666</v>
      </c>
      <c r="O402" s="2">
        <f t="shared" ref="O402:P402" si="358">O143*O143</f>
        <v>646.96150988574902</v>
      </c>
      <c r="P402" s="2">
        <f t="shared" si="358"/>
        <v>366.77226110785273</v>
      </c>
      <c r="Q402" s="2">
        <f t="shared" si="236"/>
        <v>1987.977140651403</v>
      </c>
      <c r="R402" s="2">
        <f t="shared" si="236"/>
        <v>132032.96120117337</v>
      </c>
      <c r="S402" s="2">
        <f t="shared" si="236"/>
        <v>5.11245692635375</v>
      </c>
      <c r="T402" s="2">
        <f t="shared" si="237"/>
        <v>133681.25694306818</v>
      </c>
      <c r="AB402" s="2">
        <f t="shared" si="238"/>
        <v>7.8606173492571804E-2</v>
      </c>
    </row>
    <row r="403" spans="1:28">
      <c r="A403" s="21">
        <v>126</v>
      </c>
      <c r="C403" s="2">
        <f t="shared" ref="C403:E403" si="359">C144*C144</f>
        <v>100760.50459521834</v>
      </c>
      <c r="D403" s="2">
        <f t="shared" si="359"/>
        <v>1.7461462050759688</v>
      </c>
      <c r="E403" s="2">
        <f t="shared" si="359"/>
        <v>114540.22985037307</v>
      </c>
      <c r="H403" s="2">
        <f t="shared" si="232"/>
        <v>441.41902104780246</v>
      </c>
      <c r="K403" s="2">
        <f t="shared" si="233"/>
        <v>0.42071962610865432</v>
      </c>
      <c r="M403" s="2">
        <f t="shared" si="234"/>
        <v>0.45264533366324844</v>
      </c>
      <c r="O403" s="2">
        <f t="shared" ref="O403:P403" si="360">O144*O144</f>
        <v>648.91562754865015</v>
      </c>
      <c r="P403" s="2">
        <f t="shared" si="360"/>
        <v>567.51410545507918</v>
      </c>
      <c r="Q403" s="2">
        <f t="shared" si="236"/>
        <v>2430.1327805142705</v>
      </c>
      <c r="R403" s="2">
        <f t="shared" si="236"/>
        <v>132431.76072421443</v>
      </c>
      <c r="S403" s="2">
        <f t="shared" si="236"/>
        <v>7.9106075537815101</v>
      </c>
      <c r="T403" s="2">
        <f t="shared" si="237"/>
        <v>134486.7333110405</v>
      </c>
      <c r="AB403" s="2">
        <f t="shared" si="238"/>
        <v>2.4760531974032961E-2</v>
      </c>
    </row>
    <row r="404" spans="1:28">
      <c r="A404" s="21">
        <v>127</v>
      </c>
      <c r="C404" s="2">
        <f t="shared" ref="C404:E404" si="361">C145*C145</f>
        <v>99310.970209886669</v>
      </c>
      <c r="D404" s="2">
        <f t="shared" si="361"/>
        <v>0.45353539985295127</v>
      </c>
      <c r="E404" s="2">
        <f t="shared" si="361"/>
        <v>114747.51581497864</v>
      </c>
      <c r="H404" s="2">
        <f t="shared" si="232"/>
        <v>557.31858300008128</v>
      </c>
      <c r="K404" s="2">
        <f t="shared" si="233"/>
        <v>0.1052432916040919</v>
      </c>
      <c r="M404" s="2">
        <f t="shared" si="234"/>
        <v>0.12182762628153604</v>
      </c>
      <c r="O404" s="2">
        <f t="shared" ref="O404:P404" si="362">O145*O145</f>
        <v>650.08998438362153</v>
      </c>
      <c r="P404" s="2">
        <f t="shared" si="362"/>
        <v>716.52135953273512</v>
      </c>
      <c r="Q404" s="2">
        <f t="shared" si="236"/>
        <v>2731.6071086411662</v>
      </c>
      <c r="R404" s="2">
        <f t="shared" si="236"/>
        <v>132671.42538441278</v>
      </c>
      <c r="S404" s="2">
        <f t="shared" si="236"/>
        <v>9.9876271350469654</v>
      </c>
      <c r="T404" s="2">
        <f t="shared" si="237"/>
        <v>134983.64907956059</v>
      </c>
      <c r="AB404" s="2">
        <f t="shared" si="238"/>
        <v>4.8361911983339232E-3</v>
      </c>
    </row>
    <row r="405" spans="1:28">
      <c r="A405" s="21">
        <v>128</v>
      </c>
      <c r="C405" s="2">
        <f t="shared" ref="C405:E405" si="363">C146*C146</f>
        <v>98816.666666666686</v>
      </c>
      <c r="D405" s="2">
        <f t="shared" si="363"/>
        <v>1.2556433060703309E-29</v>
      </c>
      <c r="E405" s="2">
        <f t="shared" si="363"/>
        <v>114816.6666666667</v>
      </c>
      <c r="H405" s="2">
        <f t="shared" si="232"/>
        <v>600.00000000000011</v>
      </c>
      <c r="K405" s="2">
        <f t="shared" si="233"/>
        <v>2.6228850453605525E-30</v>
      </c>
      <c r="M405" s="2">
        <f t="shared" si="234"/>
        <v>3.7016736616685668E-30</v>
      </c>
      <c r="O405" s="2">
        <f t="shared" ref="O405:P405" si="364">O146*O146</f>
        <v>650.48175126218212</v>
      </c>
      <c r="P405" s="2">
        <f t="shared" si="364"/>
        <v>771.39508502551132</v>
      </c>
      <c r="Q405" s="2">
        <f t="shared" si="236"/>
        <v>2838.603240110866</v>
      </c>
      <c r="R405" s="2">
        <f t="shared" si="236"/>
        <v>132751.3778086098</v>
      </c>
      <c r="S405" s="2">
        <f t="shared" si="236"/>
        <v>10.752514744385936</v>
      </c>
      <c r="T405" s="2">
        <f t="shared" si="237"/>
        <v>135151.61658380818</v>
      </c>
      <c r="AB405" s="2">
        <f t="shared" si="238"/>
        <v>4.6068963636032299E-32</v>
      </c>
    </row>
    <row r="406" spans="1:28">
      <c r="A406" s="21">
        <v>129</v>
      </c>
      <c r="C406" s="2">
        <f t="shared" ref="C406:E406" si="365">C147*C147</f>
        <v>99310.970209886669</v>
      </c>
      <c r="D406" s="2">
        <f t="shared" si="365"/>
        <v>0.45353539985293378</v>
      </c>
      <c r="E406" s="2">
        <f t="shared" si="365"/>
        <v>114747.51581497864</v>
      </c>
      <c r="H406" s="2">
        <f t="shared" ref="H406:H469" si="366">H147*H147</f>
        <v>557.3185830000823</v>
      </c>
      <c r="K406" s="2">
        <f t="shared" ref="K406:K469" si="367">K147*K147</f>
        <v>0.10524329160408606</v>
      </c>
      <c r="M406" s="2">
        <f t="shared" ref="M406:M469" si="368">M147*M147</f>
        <v>0.12182762628153325</v>
      </c>
      <c r="O406" s="2">
        <f t="shared" ref="O406:P406" si="369">O147*O147</f>
        <v>650.08998438362153</v>
      </c>
      <c r="P406" s="2">
        <f t="shared" si="369"/>
        <v>716.52135953274581</v>
      </c>
      <c r="Q406" s="2">
        <f t="shared" ref="Q406:S469" si="370">Q147*Q147</f>
        <v>2731.6071086411871</v>
      </c>
      <c r="R406" s="2">
        <f t="shared" si="370"/>
        <v>132671.42538441278</v>
      </c>
      <c r="S406" s="2">
        <f t="shared" si="370"/>
        <v>9.9876271350480881</v>
      </c>
      <c r="T406" s="2">
        <f t="shared" ref="T406:T469" si="371">T147*T147</f>
        <v>134983.64907956074</v>
      </c>
      <c r="AB406" s="2">
        <f t="shared" ref="AB406:AB469" si="372">AB147*AB147</f>
        <v>4.8361911983330046E-3</v>
      </c>
    </row>
    <row r="407" spans="1:28">
      <c r="A407" s="21">
        <v>130</v>
      </c>
      <c r="C407" s="2">
        <f t="shared" ref="C407:E407" si="373">C148*C148</f>
        <v>100760.50459521839</v>
      </c>
      <c r="D407" s="2">
        <f t="shared" si="373"/>
        <v>1.7461462050759817</v>
      </c>
      <c r="E407" s="2">
        <f t="shared" si="373"/>
        <v>114540.22985037307</v>
      </c>
      <c r="H407" s="2">
        <f t="shared" si="366"/>
        <v>441.41902104780019</v>
      </c>
      <c r="K407" s="2">
        <f t="shared" si="367"/>
        <v>0.42071962610865432</v>
      </c>
      <c r="M407" s="2">
        <f t="shared" si="368"/>
        <v>0.45264533366325516</v>
      </c>
      <c r="O407" s="2">
        <f t="shared" ref="O407:P407" si="374">O148*O148</f>
        <v>648.91562754865015</v>
      </c>
      <c r="P407" s="2">
        <f t="shared" si="374"/>
        <v>567.51410545506963</v>
      </c>
      <c r="Q407" s="2">
        <f t="shared" si="370"/>
        <v>2430.132780514251</v>
      </c>
      <c r="R407" s="2">
        <f t="shared" si="370"/>
        <v>132431.76072421443</v>
      </c>
      <c r="S407" s="2">
        <f t="shared" si="370"/>
        <v>7.9106075537806912</v>
      </c>
      <c r="T407" s="2">
        <f t="shared" si="371"/>
        <v>134486.73331104041</v>
      </c>
      <c r="AB407" s="2">
        <f t="shared" si="372"/>
        <v>2.4760531974032645E-2</v>
      </c>
    </row>
    <row r="408" spans="1:28">
      <c r="A408" s="21">
        <v>131</v>
      </c>
      <c r="C408" s="2">
        <f t="shared" ref="C408:E408" si="375">C149*C149</f>
        <v>103065.22924159226</v>
      </c>
      <c r="D408" s="2">
        <f t="shared" si="375"/>
        <v>3.687372683775163</v>
      </c>
      <c r="E408" s="2">
        <f t="shared" si="375"/>
        <v>114195.30814289484</v>
      </c>
      <c r="H408" s="2">
        <f t="shared" si="366"/>
        <v>285.27969770177134</v>
      </c>
      <c r="K408" s="2">
        <f t="shared" si="367"/>
        <v>0.94566899339140287</v>
      </c>
      <c r="M408" s="2">
        <f t="shared" si="368"/>
        <v>0.89832133201373821</v>
      </c>
      <c r="O408" s="2">
        <f t="shared" ref="O408:P408" si="376">O149*O149</f>
        <v>646.96150988574902</v>
      </c>
      <c r="P408" s="2">
        <f t="shared" si="376"/>
        <v>366.77226110784892</v>
      </c>
      <c r="Q408" s="2">
        <f t="shared" si="370"/>
        <v>1987.9771406513942</v>
      </c>
      <c r="R408" s="2">
        <f t="shared" si="370"/>
        <v>132032.96120117337</v>
      </c>
      <c r="S408" s="2">
        <f t="shared" si="370"/>
        <v>5.1124569263536381</v>
      </c>
      <c r="T408" s="2">
        <f t="shared" si="371"/>
        <v>133681.25694306815</v>
      </c>
      <c r="AB408" s="2">
        <f t="shared" si="372"/>
        <v>7.8606173492568446E-2</v>
      </c>
    </row>
    <row r="409" spans="1:28">
      <c r="A409" s="21">
        <v>132</v>
      </c>
      <c r="C409" s="2">
        <f t="shared" ref="C409:E409" si="377">C150*C150</f>
        <v>106059.40514654997</v>
      </c>
      <c r="D409" s="2">
        <f t="shared" si="377"/>
        <v>6.0016993242616774</v>
      </c>
      <c r="E409" s="2">
        <f t="shared" si="377"/>
        <v>113713.58163914882</v>
      </c>
      <c r="H409" s="2">
        <f t="shared" si="366"/>
        <v>133.32893009412015</v>
      </c>
      <c r="K409" s="2">
        <f t="shared" si="367"/>
        <v>1.6788267444464275</v>
      </c>
      <c r="M409" s="2">
        <f t="shared" si="368"/>
        <v>1.3320417337832542</v>
      </c>
      <c r="O409" s="2">
        <f t="shared" ref="O409:P409" si="378">O150*O150</f>
        <v>644.23233903552614</v>
      </c>
      <c r="P409" s="2">
        <f t="shared" si="378"/>
        <v>171.41546894385834</v>
      </c>
      <c r="Q409" s="2">
        <f t="shared" si="370"/>
        <v>1480.272178596573</v>
      </c>
      <c r="R409" s="2">
        <f t="shared" si="370"/>
        <v>131475.98755827121</v>
      </c>
      <c r="S409" s="2">
        <f t="shared" si="370"/>
        <v>2.3893688111505291</v>
      </c>
      <c r="T409" s="2">
        <f t="shared" si="371"/>
        <v>132599.34904821109</v>
      </c>
      <c r="AB409" s="2">
        <f t="shared" si="372"/>
        <v>0.20515059125343266</v>
      </c>
    </row>
    <row r="410" spans="1:28">
      <c r="A410" s="21">
        <v>133</v>
      </c>
      <c r="C410" s="2">
        <f t="shared" ref="C410:E410" si="379">C151*C151</f>
        <v>109515.28602464896</v>
      </c>
      <c r="D410" s="2">
        <f t="shared" si="379"/>
        <v>8.3811660076490408</v>
      </c>
      <c r="E410" s="2">
        <f t="shared" si="379"/>
        <v>113096.2108604768</v>
      </c>
      <c r="H410" s="2">
        <f t="shared" si="366"/>
        <v>28.803212062967425</v>
      </c>
      <c r="K410" s="2">
        <f t="shared" si="367"/>
        <v>2.6184266380344319</v>
      </c>
      <c r="M410" s="2">
        <f t="shared" si="368"/>
        <v>1.630394530109881</v>
      </c>
      <c r="O410" s="2">
        <f t="shared" ref="O410:P410" si="380">O151*O151</f>
        <v>640.73468980961763</v>
      </c>
      <c r="P410" s="2">
        <f t="shared" si="380"/>
        <v>37.031093697200731</v>
      </c>
      <c r="Q410" s="2">
        <f t="shared" si="370"/>
        <v>985.83789411332418</v>
      </c>
      <c r="R410" s="2">
        <f t="shared" si="370"/>
        <v>130762.18159379908</v>
      </c>
      <c r="S410" s="2">
        <f t="shared" si="370"/>
        <v>0.51617827065452426</v>
      </c>
      <c r="T410" s="2">
        <f t="shared" si="371"/>
        <v>131282.29991510653</v>
      </c>
      <c r="AB410" s="2">
        <f t="shared" si="372"/>
        <v>0.4702925773008178</v>
      </c>
    </row>
    <row r="411" spans="1:28">
      <c r="A411" s="21">
        <v>134</v>
      </c>
      <c r="C411" s="2">
        <f t="shared" ref="C411:E411" si="381">C152*C152</f>
        <v>113151.83509715676</v>
      </c>
      <c r="D411" s="2">
        <f t="shared" si="381"/>
        <v>10.541261924997468</v>
      </c>
      <c r="E411" s="2">
        <f t="shared" si="381"/>
        <v>112344.68310715994</v>
      </c>
      <c r="H411" s="2">
        <f t="shared" si="366"/>
        <v>1.4445819983408343</v>
      </c>
      <c r="K411" s="2">
        <f t="shared" si="367"/>
        <v>3.762205095712448</v>
      </c>
      <c r="M411" s="2">
        <f t="shared" si="368"/>
        <v>1.708485586906199</v>
      </c>
      <c r="O411" s="2">
        <f t="shared" ref="O411:P411" si="382">O152*O152</f>
        <v>636.476988351356</v>
      </c>
      <c r="P411" s="2">
        <f t="shared" si="382"/>
        <v>1.8572390890607504</v>
      </c>
      <c r="Q411" s="2">
        <f t="shared" si="370"/>
        <v>569.57115764117623</v>
      </c>
      <c r="R411" s="2">
        <f t="shared" si="370"/>
        <v>129893.26292884728</v>
      </c>
      <c r="S411" s="2">
        <f t="shared" si="370"/>
        <v>2.5888148727723763E-2</v>
      </c>
      <c r="T411" s="2">
        <f t="shared" si="371"/>
        <v>129777.31130004668</v>
      </c>
      <c r="AB411" s="2">
        <f t="shared" si="372"/>
        <v>0.97061129495933895</v>
      </c>
    </row>
    <row r="412" spans="1:28">
      <c r="A412" s="21">
        <v>135</v>
      </c>
      <c r="C412" s="2">
        <f t="shared" ref="C412:E412" si="383">C153*C153</f>
        <v>116650.30246957298</v>
      </c>
      <c r="D412" s="2">
        <f t="shared" si="383"/>
        <v>12.268019569155934</v>
      </c>
      <c r="E412" s="2">
        <f t="shared" si="383"/>
        <v>111460.80887538192</v>
      </c>
      <c r="H412" s="2">
        <f t="shared" si="366"/>
        <v>59.037740555805925</v>
      </c>
      <c r="K412" s="2">
        <f t="shared" si="367"/>
        <v>5.1074066549928814</v>
      </c>
      <c r="M412" s="2">
        <f t="shared" si="368"/>
        <v>1.5440946577782946</v>
      </c>
      <c r="O412" s="2">
        <f t="shared" ref="O412:P412" si="384">O153*O153</f>
        <v>631.46949183648178</v>
      </c>
      <c r="P412" s="2">
        <f t="shared" si="384"/>
        <v>75.902371492932872</v>
      </c>
      <c r="Q412" s="2">
        <f t="shared" si="370"/>
        <v>269.51329275747224</v>
      </c>
      <c r="R412" s="2">
        <f t="shared" si="370"/>
        <v>128871.32486458775</v>
      </c>
      <c r="S412" s="2">
        <f t="shared" si="370"/>
        <v>1.0580069596691744</v>
      </c>
      <c r="T412" s="2">
        <f t="shared" si="371"/>
        <v>128133.87963226264</v>
      </c>
      <c r="AB412" s="2">
        <f t="shared" si="372"/>
        <v>1.8295062606510515</v>
      </c>
    </row>
    <row r="413" spans="1:28">
      <c r="A413" s="21">
        <v>136</v>
      </c>
      <c r="C413" s="2">
        <f t="shared" ref="C413:E413" si="385">C154*C154</f>
        <v>119677.17123835451</v>
      </c>
      <c r="D413" s="2">
        <f t="shared" si="385"/>
        <v>13.447104609870753</v>
      </c>
      <c r="E413" s="2">
        <f t="shared" si="385"/>
        <v>110446.71749558549</v>
      </c>
      <c r="H413" s="2">
        <f t="shared" si="366"/>
        <v>185.19497029047213</v>
      </c>
      <c r="K413" s="2">
        <f t="shared" si="367"/>
        <v>6.6507906074935557</v>
      </c>
      <c r="M413" s="2">
        <f t="shared" si="368"/>
        <v>1.1839979947069219</v>
      </c>
      <c r="O413" s="2">
        <f t="shared" ref="O413:P413" si="386">O154*O154</f>
        <v>625.72426376271335</v>
      </c>
      <c r="P413" s="2">
        <f t="shared" si="386"/>
        <v>238.09748308919094</v>
      </c>
      <c r="Q413" s="2">
        <f t="shared" si="370"/>
        <v>91.854461768555467</v>
      </c>
      <c r="R413" s="2">
        <f t="shared" si="370"/>
        <v>127698.82933932886</v>
      </c>
      <c r="S413" s="2">
        <f t="shared" si="370"/>
        <v>3.3188527477237946</v>
      </c>
      <c r="T413" s="2">
        <f t="shared" si="371"/>
        <v>126400.12882104714</v>
      </c>
      <c r="AB413" s="2">
        <f t="shared" si="372"/>
        <v>3.1839552670213278</v>
      </c>
    </row>
    <row r="414" spans="1:28">
      <c r="A414" s="21">
        <v>137</v>
      </c>
      <c r="C414" s="2">
        <f t="shared" ref="C414:E414" si="387">C155*C155</f>
        <v>121913.12186644353</v>
      </c>
      <c r="D414" s="2">
        <f t="shared" si="387"/>
        <v>14.07075377166921</v>
      </c>
      <c r="E414" s="2">
        <f t="shared" si="387"/>
        <v>109304.8520027284</v>
      </c>
      <c r="H414" s="2">
        <f t="shared" si="366"/>
        <v>344.0191423366075</v>
      </c>
      <c r="K414" s="2">
        <f t="shared" si="367"/>
        <v>8.388638806088597</v>
      </c>
      <c r="M414" s="2">
        <f t="shared" si="368"/>
        <v>0.73065850327092541</v>
      </c>
      <c r="O414" s="2">
        <f t="shared" ref="O414:P414" si="388">O155*O155</f>
        <v>619.25514488769602</v>
      </c>
      <c r="P414" s="2">
        <f t="shared" si="388"/>
        <v>442.29112592191603</v>
      </c>
      <c r="Q414" s="2">
        <f t="shared" si="370"/>
        <v>14.854233455131526</v>
      </c>
      <c r="R414" s="2">
        <f t="shared" si="370"/>
        <v>126378.60099748918</v>
      </c>
      <c r="S414" s="2">
        <f t="shared" si="370"/>
        <v>6.1651181672087363</v>
      </c>
      <c r="T414" s="2">
        <f t="shared" si="371"/>
        <v>124619.38909195176</v>
      </c>
      <c r="AB414" s="2">
        <f t="shared" si="372"/>
        <v>5.162646091053861</v>
      </c>
    </row>
    <row r="415" spans="1:28">
      <c r="A415" s="21">
        <v>138</v>
      </c>
      <c r="C415" s="2">
        <f t="shared" ref="C415:E415" si="389">C156*C156</f>
        <v>123084.78582630517</v>
      </c>
      <c r="D415" s="2">
        <f t="shared" si="389"/>
        <v>14.224206627238299</v>
      </c>
      <c r="E415" s="2">
        <f t="shared" si="389"/>
        <v>108037.96325079852</v>
      </c>
      <c r="H415" s="2">
        <f t="shared" si="366"/>
        <v>490.31798524909624</v>
      </c>
      <c r="K415" s="2">
        <f t="shared" si="367"/>
        <v>10.316764622249865</v>
      </c>
      <c r="M415" s="2">
        <f t="shared" si="368"/>
        <v>0.31307066264703709</v>
      </c>
      <c r="O415" s="2">
        <f t="shared" ref="O415:P415" si="390">O156*O156</f>
        <v>612.07771988543118</v>
      </c>
      <c r="P415" s="2">
        <f t="shared" si="390"/>
        <v>630.38147320127655</v>
      </c>
      <c r="Q415" s="2">
        <f t="shared" si="370"/>
        <v>0.13483161735879159</v>
      </c>
      <c r="R415" s="2">
        <f t="shared" si="370"/>
        <v>124913.82038478259</v>
      </c>
      <c r="S415" s="2">
        <f t="shared" si="370"/>
        <v>8.7869189430479135</v>
      </c>
      <c r="T415" s="2">
        <f t="shared" si="371"/>
        <v>122827.27189898725</v>
      </c>
      <c r="AB415" s="2">
        <f t="shared" si="372"/>
        <v>7.8590648935574237</v>
      </c>
    </row>
    <row r="416" spans="1:28">
      <c r="A416" s="21">
        <v>139</v>
      </c>
      <c r="C416" s="2">
        <f t="shared" ref="C416:E416" si="391">C157*C157</f>
        <v>122994.71086962441</v>
      </c>
      <c r="D416" s="2">
        <f t="shared" si="391"/>
        <v>14.058201662013838</v>
      </c>
      <c r="E416" s="2">
        <f t="shared" si="391"/>
        <v>106649.10328576568</v>
      </c>
      <c r="H416" s="2">
        <f t="shared" si="366"/>
        <v>582.463219554906</v>
      </c>
      <c r="K416" s="2">
        <f t="shared" si="367"/>
        <v>12.43052303200246</v>
      </c>
      <c r="M416" s="2">
        <f t="shared" si="368"/>
        <v>5.0056077900374009E-2</v>
      </c>
      <c r="O416" s="2">
        <f t="shared" ref="O416:P416" si="392">O157*O157</f>
        <v>604.20927980142619</v>
      </c>
      <c r="P416" s="2">
        <f t="shared" si="392"/>
        <v>748.84877462130851</v>
      </c>
      <c r="Q416" s="2">
        <f t="shared" si="370"/>
        <v>7.7530647729953417</v>
      </c>
      <c r="R416" s="2">
        <f t="shared" si="370"/>
        <v>123308.01628600499</v>
      </c>
      <c r="S416" s="2">
        <f t="shared" si="370"/>
        <v>10.438240593876815</v>
      </c>
      <c r="T416" s="2">
        <f t="shared" si="371"/>
        <v>121049.4294133425</v>
      </c>
      <c r="AB416" s="2">
        <f t="shared" si="372"/>
        <v>11.305224604991212</v>
      </c>
    </row>
    <row r="417" spans="1:28">
      <c r="A417" s="21">
        <v>140</v>
      </c>
      <c r="C417" s="2">
        <f t="shared" ref="C417:E417" si="393">C158*C158</f>
        <v>121544.5715242468</v>
      </c>
      <c r="D417" s="2">
        <f t="shared" si="393"/>
        <v>13.756842489416742</v>
      </c>
      <c r="E417" s="2">
        <f t="shared" si="393"/>
        <v>105141.61799293532</v>
      </c>
      <c r="H417" s="2">
        <f t="shared" si="366"/>
        <v>594.23558412096872</v>
      </c>
      <c r="K417" s="2">
        <f t="shared" si="367"/>
        <v>14.724821806193912</v>
      </c>
      <c r="M417" s="2">
        <f t="shared" si="368"/>
        <v>1.6453650155132688E-2</v>
      </c>
      <c r="O417" s="2">
        <f t="shared" ref="O417:P417" si="394">O158*O158</f>
        <v>595.66878039701635</v>
      </c>
      <c r="P417" s="2">
        <f t="shared" si="394"/>
        <v>763.98401489696528</v>
      </c>
      <c r="Q417" s="2">
        <f t="shared" si="370"/>
        <v>10.458329849520533</v>
      </c>
      <c r="R417" s="2">
        <f t="shared" si="370"/>
        <v>121565.0572238817</v>
      </c>
      <c r="S417" s="2">
        <f t="shared" si="370"/>
        <v>10.649211466499217</v>
      </c>
      <c r="T417" s="2">
        <f t="shared" si="371"/>
        <v>119300.12123473347</v>
      </c>
      <c r="AB417" s="2">
        <f t="shared" si="372"/>
        <v>15.452433037199093</v>
      </c>
    </row>
    <row r="418" spans="1:28">
      <c r="A418" s="21">
        <v>141</v>
      </c>
      <c r="C418" s="2">
        <f t="shared" ref="C418:E418" si="395">C159*C159</f>
        <v>118747.41342343822</v>
      </c>
      <c r="D418" s="2">
        <f t="shared" si="395"/>
        <v>13.510022644966854</v>
      </c>
      <c r="E418" s="2">
        <f t="shared" si="395"/>
        <v>103519.13903641808</v>
      </c>
      <c r="H418" s="2">
        <f t="shared" si="366"/>
        <v>522.28533760648861</v>
      </c>
      <c r="K418" s="2">
        <f t="shared" si="367"/>
        <v>17.194133778120534</v>
      </c>
      <c r="M418" s="2">
        <f t="shared" si="368"/>
        <v>0.22182470761667639</v>
      </c>
      <c r="O418" s="2">
        <f t="shared" ref="O418:P418" si="396">O159*O159</f>
        <v>586.47679648334747</v>
      </c>
      <c r="P418" s="2">
        <f t="shared" si="396"/>
        <v>671.48057068421781</v>
      </c>
      <c r="Q418" s="2">
        <f t="shared" si="370"/>
        <v>2.8752599001721575</v>
      </c>
      <c r="R418" s="2">
        <f t="shared" si="370"/>
        <v>119689.14213945897</v>
      </c>
      <c r="S418" s="2">
        <f t="shared" si="370"/>
        <v>9.3598013223163878</v>
      </c>
      <c r="T418" s="2">
        <f t="shared" si="371"/>
        <v>117581.64900222949</v>
      </c>
      <c r="AB418" s="2">
        <f t="shared" si="372"/>
        <v>20.164545625291613</v>
      </c>
    </row>
    <row r="419" spans="1:28">
      <c r="A419" s="21">
        <v>142</v>
      </c>
      <c r="C419" s="2">
        <f t="shared" ref="C419:E419" si="397">C160*C160</f>
        <v>114726.49823394891</v>
      </c>
      <c r="D419" s="2">
        <f t="shared" si="397"/>
        <v>13.496797023758891</v>
      </c>
      <c r="E419" s="2">
        <f t="shared" si="397"/>
        <v>101785.5751101325</v>
      </c>
      <c r="H419" s="2">
        <f t="shared" si="366"/>
        <v>387.08540317633992</v>
      </c>
      <c r="K419" s="2">
        <f t="shared" si="367"/>
        <v>19.832510158955269</v>
      </c>
      <c r="M419" s="2">
        <f t="shared" si="368"/>
        <v>0.60773239866347317</v>
      </c>
      <c r="O419" s="2">
        <f t="shared" ref="O419:P419" si="398">O160*O160</f>
        <v>576.65547235478061</v>
      </c>
      <c r="P419" s="2">
        <f t="shared" si="398"/>
        <v>497.65962915891305</v>
      </c>
      <c r="Q419" s="2">
        <f t="shared" si="370"/>
        <v>2.9082721075376825</v>
      </c>
      <c r="R419" s="2">
        <f t="shared" si="370"/>
        <v>117684.79027648573</v>
      </c>
      <c r="S419" s="2">
        <f t="shared" si="370"/>
        <v>6.936902508317119</v>
      </c>
      <c r="T419" s="2">
        <f t="shared" si="371"/>
        <v>115884.66556758207</v>
      </c>
      <c r="AB419" s="2">
        <f t="shared" si="372"/>
        <v>25.226693501754603</v>
      </c>
    </row>
    <row r="420" spans="1:28">
      <c r="A420" s="21">
        <v>143</v>
      </c>
      <c r="C420" s="2">
        <f t="shared" ref="C420:E420" si="399">C161*C161</f>
        <v>109700.71875166259</v>
      </c>
      <c r="D420" s="2">
        <f t="shared" si="399"/>
        <v>13.881547990304234</v>
      </c>
      <c r="E420" s="2">
        <f t="shared" si="399"/>
        <v>99945.102521419336</v>
      </c>
      <c r="H420" s="2">
        <f t="shared" si="366"/>
        <v>227.10594602901793</v>
      </c>
      <c r="K420" s="2">
        <f t="shared" si="367"/>
        <v>22.633594868902826</v>
      </c>
      <c r="M420" s="2">
        <f t="shared" si="368"/>
        <v>1.0643694760619047</v>
      </c>
      <c r="O420" s="2">
        <f t="shared" ref="O420:P420" si="400">O161*O161</f>
        <v>566.22846844138462</v>
      </c>
      <c r="P420" s="2">
        <f t="shared" si="400"/>
        <v>291.98068424475747</v>
      </c>
      <c r="Q420" s="2">
        <f t="shared" si="370"/>
        <v>44.998784689332709</v>
      </c>
      <c r="R420" s="2">
        <f t="shared" si="370"/>
        <v>115556.83029416036</v>
      </c>
      <c r="S420" s="2">
        <f t="shared" si="370"/>
        <v>4.0699333886914264</v>
      </c>
      <c r="T420" s="2">
        <f t="shared" si="371"/>
        <v>114189.31923919213</v>
      </c>
      <c r="AB420" s="2">
        <f t="shared" si="372"/>
        <v>30.36911544529249</v>
      </c>
    </row>
    <row r="421" spans="1:28">
      <c r="A421" s="21">
        <v>144</v>
      </c>
      <c r="C421" s="2">
        <f t="shared" ref="C421:E421" si="401">C162*C162</f>
        <v>103959.00937944351</v>
      </c>
      <c r="D421" s="2">
        <f t="shared" si="401"/>
        <v>14.819948884872183</v>
      </c>
      <c r="E421" s="2">
        <f t="shared" si="401"/>
        <v>98002.155129951105</v>
      </c>
      <c r="H421" s="2">
        <f t="shared" si="366"/>
        <v>87.86796564403663</v>
      </c>
      <c r="K421" s="2">
        <f t="shared" si="367"/>
        <v>25.590639849550506</v>
      </c>
      <c r="M421" s="2">
        <f t="shared" si="368"/>
        <v>1.4618031563581699</v>
      </c>
      <c r="O421" s="2">
        <f t="shared" ref="O421:P421" si="402">O162*O162</f>
        <v>555.22090430888602</v>
      </c>
      <c r="P421" s="2">
        <f t="shared" si="402"/>
        <v>112.96819471499934</v>
      </c>
      <c r="Q421" s="2">
        <f t="shared" si="370"/>
        <v>167.30067540918753</v>
      </c>
      <c r="R421" s="2">
        <f t="shared" si="370"/>
        <v>113310.38863446761</v>
      </c>
      <c r="S421" s="2">
        <f t="shared" si="370"/>
        <v>1.5746693269110266</v>
      </c>
      <c r="T421" s="2">
        <f t="shared" si="371"/>
        <v>112467.15233463497</v>
      </c>
      <c r="AB421" s="2">
        <f t="shared" si="372"/>
        <v>35.302304702969842</v>
      </c>
    </row>
    <row r="422" spans="1:28">
      <c r="A422" s="21">
        <v>145</v>
      </c>
      <c r="C422" s="2">
        <f t="shared" ref="C422:E422" si="403">C163*C163</f>
        <v>97828.094245809334</v>
      </c>
      <c r="D422" s="2">
        <f t="shared" si="403"/>
        <v>16.468081026641276</v>
      </c>
      <c r="E422" s="2">
        <f t="shared" si="403"/>
        <v>95961.413666175955</v>
      </c>
      <c r="H422" s="2">
        <f t="shared" si="366"/>
        <v>8.9906240416371137</v>
      </c>
      <c r="K422" s="2">
        <f t="shared" si="367"/>
        <v>28.696521320533225</v>
      </c>
      <c r="M422" s="2">
        <f t="shared" si="368"/>
        <v>1.6869465552953802</v>
      </c>
      <c r="O422" s="2">
        <f t="shared" ref="O422:P422" si="404">O163*O163</f>
        <v>543.65929814344327</v>
      </c>
      <c r="P422" s="2">
        <f t="shared" si="404"/>
        <v>11.558871995051675</v>
      </c>
      <c r="Q422" s="2">
        <f t="shared" si="370"/>
        <v>396.67368759609053</v>
      </c>
      <c r="R422" s="2">
        <f t="shared" si="370"/>
        <v>110950.87717213087</v>
      </c>
      <c r="S422" s="2">
        <f t="shared" si="370"/>
        <v>0.16111969594821093</v>
      </c>
      <c r="T422" s="2">
        <f t="shared" si="371"/>
        <v>110683.63319393105</v>
      </c>
      <c r="AB422" s="2">
        <f t="shared" si="372"/>
        <v>39.757089731129511</v>
      </c>
    </row>
    <row r="423" spans="1:28">
      <c r="A423" s="21">
        <v>146</v>
      </c>
      <c r="C423" s="2">
        <f t="shared" ref="C423:E423" si="405">C164*C164</f>
        <v>91638.842241457693</v>
      </c>
      <c r="D423" s="2">
        <f t="shared" si="405"/>
        <v>18.986745856729598</v>
      </c>
      <c r="E423" s="2">
        <f t="shared" si="405"/>
        <v>93827.794455027979</v>
      </c>
      <c r="H423" s="2">
        <f t="shared" si="366"/>
        <v>12.917899280336968</v>
      </c>
      <c r="K423" s="2">
        <f t="shared" si="367"/>
        <v>31.943756941345004</v>
      </c>
      <c r="M423" s="2">
        <f t="shared" si="368"/>
        <v>1.6757367442414131</v>
      </c>
      <c r="O423" s="2">
        <f t="shared" ref="O423:P423" si="406">O164*O164</f>
        <v>531.57150286696367</v>
      </c>
      <c r="P423" s="2">
        <f t="shared" si="406"/>
        <v>16.608006689510823</v>
      </c>
      <c r="Q423" s="2">
        <f t="shared" si="370"/>
        <v>736.09803525916141</v>
      </c>
      <c r="R423" s="2">
        <f t="shared" si="370"/>
        <v>108483.98017693142</v>
      </c>
      <c r="S423" s="2">
        <f t="shared" si="370"/>
        <v>0.23149983746385369</v>
      </c>
      <c r="T423" s="2">
        <f t="shared" si="371"/>
        <v>108801.15977206771</v>
      </c>
      <c r="AB423" s="2">
        <f t="shared" si="372"/>
        <v>43.522169057512855</v>
      </c>
    </row>
    <row r="424" spans="1:28">
      <c r="A424" s="21">
        <v>147</v>
      </c>
      <c r="C424" s="2">
        <f t="shared" ref="C424:E424" si="407">C165*C165</f>
        <v>85696.244819622589</v>
      </c>
      <c r="D424" s="2">
        <f t="shared" si="407"/>
        <v>22.534462501957336</v>
      </c>
      <c r="E424" s="2">
        <f t="shared" si="407"/>
        <v>91606.437572069801</v>
      </c>
      <c r="H424" s="2">
        <f t="shared" si="366"/>
        <v>98.532313545893516</v>
      </c>
      <c r="K424" s="2">
        <f t="shared" si="367"/>
        <v>35.324523836950014</v>
      </c>
      <c r="M424" s="2">
        <f t="shared" si="368"/>
        <v>1.4313633939968256</v>
      </c>
      <c r="O424" s="2">
        <f t="shared" ref="O424:P424" si="408">O165*O165</f>
        <v>518.9866390370446</v>
      </c>
      <c r="P424" s="2">
        <f t="shared" si="408"/>
        <v>126.67890397582546</v>
      </c>
      <c r="Q424" s="2">
        <f t="shared" si="370"/>
        <v>1158.4799679711005</v>
      </c>
      <c r="R424" s="2">
        <f t="shared" si="370"/>
        <v>105915.64061980548</v>
      </c>
      <c r="S424" s="2">
        <f t="shared" si="370"/>
        <v>1.7657835903345469</v>
      </c>
      <c r="T424" s="2">
        <f t="shared" si="371"/>
        <v>106782.33206532575</v>
      </c>
      <c r="AB424" s="2">
        <f t="shared" si="372"/>
        <v>46.472285845403945</v>
      </c>
    </row>
    <row r="425" spans="1:28">
      <c r="A425" s="21">
        <v>148</v>
      </c>
      <c r="C425" s="2">
        <f t="shared" ref="C425:E425" si="409">C166*C166</f>
        <v>80256.717571417917</v>
      </c>
      <c r="D425" s="2">
        <f t="shared" si="409"/>
        <v>27.246452369237439</v>
      </c>
      <c r="E425" s="2">
        <f t="shared" si="409"/>
        <v>89302.694460600353</v>
      </c>
      <c r="H425" s="2">
        <f t="shared" si="366"/>
        <v>241.47290339516442</v>
      </c>
      <c r="K425" s="2">
        <f t="shared" si="367"/>
        <v>38.83067744377751</v>
      </c>
      <c r="M425" s="2">
        <f t="shared" si="368"/>
        <v>1.0233611769979738</v>
      </c>
      <c r="O425" s="2">
        <f t="shared" ref="O425:P425" si="410">O166*O166</f>
        <v>505.93502469296226</v>
      </c>
      <c r="P425" s="2">
        <f t="shared" si="410"/>
        <v>310.45168474311504</v>
      </c>
      <c r="Q425" s="2">
        <f t="shared" si="370"/>
        <v>1609.0237784316666</v>
      </c>
      <c r="R425" s="2">
        <f t="shared" si="370"/>
        <v>103252.0458557063</v>
      </c>
      <c r="S425" s="2">
        <f t="shared" si="370"/>
        <v>4.3274015902101377</v>
      </c>
      <c r="T425" s="2">
        <f t="shared" si="371"/>
        <v>104593.25480392424</v>
      </c>
      <c r="AB425" s="2">
        <f t="shared" si="372"/>
        <v>48.582459397552348</v>
      </c>
    </row>
    <row r="426" spans="1:28">
      <c r="A426" s="21">
        <v>149</v>
      </c>
      <c r="C426" s="2">
        <f t="shared" ref="C426:E426" si="411">C167*C167</f>
        <v>75514.441488726283</v>
      </c>
      <c r="D426" s="2">
        <f t="shared" si="411"/>
        <v>33.201966454776105</v>
      </c>
      <c r="E426" s="2">
        <f t="shared" si="411"/>
        <v>86922.115039559183</v>
      </c>
      <c r="H426" s="2">
        <f t="shared" si="366"/>
        <v>401.06695601766484</v>
      </c>
      <c r="K426" s="2">
        <f t="shared" si="367"/>
        <v>42.453771130685823</v>
      </c>
      <c r="M426" s="2">
        <f t="shared" si="368"/>
        <v>0.56782417831569154</v>
      </c>
      <c r="O426" s="2">
        <f t="shared" ref="O426:P426" si="412">O167*O167</f>
        <v>492.44810231685108</v>
      </c>
      <c r="P426" s="2">
        <f t="shared" si="412"/>
        <v>515.63513106361165</v>
      </c>
      <c r="Q426" s="2">
        <f t="shared" si="370"/>
        <v>2015.8997678353728</v>
      </c>
      <c r="R426" s="2">
        <f t="shared" si="370"/>
        <v>100499.61271772372</v>
      </c>
      <c r="S426" s="2">
        <f t="shared" si="370"/>
        <v>7.1874639301093897</v>
      </c>
      <c r="T426" s="2">
        <f t="shared" si="371"/>
        <v>102206.60880782163</v>
      </c>
      <c r="AB426" s="2">
        <f t="shared" si="372"/>
        <v>49.926879663147233</v>
      </c>
    </row>
    <row r="427" spans="1:28">
      <c r="A427" s="21">
        <v>150</v>
      </c>
      <c r="C427" s="2">
        <f t="shared" ref="C427:E427" si="413">C168*C168</f>
        <v>71596.355383389615</v>
      </c>
      <c r="D427" s="2">
        <f t="shared" si="413"/>
        <v>40.387089181558643</v>
      </c>
      <c r="E427" s="2">
        <f t="shared" si="413"/>
        <v>84470.434333285855</v>
      </c>
      <c r="H427" s="2">
        <f t="shared" si="366"/>
        <v>531.90313600882041</v>
      </c>
      <c r="K427" s="2">
        <f t="shared" si="367"/>
        <v>46.185076547636825</v>
      </c>
      <c r="M427" s="2">
        <f t="shared" si="368"/>
        <v>0.19437216194761819</v>
      </c>
      <c r="O427" s="2">
        <f t="shared" ref="O427:P427" si="414">O168*O168</f>
        <v>478.55836308602227</v>
      </c>
      <c r="P427" s="2">
        <f t="shared" si="414"/>
        <v>683.84577471142791</v>
      </c>
      <c r="Q427" s="2">
        <f t="shared" si="370"/>
        <v>2306.5371974530021</v>
      </c>
      <c r="R427" s="2">
        <f t="shared" si="370"/>
        <v>97664.972058371917</v>
      </c>
      <c r="S427" s="2">
        <f t="shared" si="370"/>
        <v>9.5321605208659488</v>
      </c>
      <c r="T427" s="2">
        <f t="shared" si="371"/>
        <v>99604.227712998894</v>
      </c>
      <c r="AB427" s="2">
        <f t="shared" si="372"/>
        <v>50.664368294164696</v>
      </c>
    </row>
    <row r="428" spans="1:28">
      <c r="A428" s="21">
        <v>151</v>
      </c>
      <c r="C428" s="2">
        <f t="shared" ref="C428:E428" si="415">C169*C169</f>
        <v>68563.742602952232</v>
      </c>
      <c r="D428" s="2">
        <f t="shared" si="415"/>
        <v>48.663175725879952</v>
      </c>
      <c r="E428" s="2">
        <f t="shared" si="415"/>
        <v>81953.558655343499</v>
      </c>
      <c r="H428" s="2">
        <f t="shared" si="366"/>
        <v>596.75295298943422</v>
      </c>
      <c r="K428" s="2">
        <f t="shared" si="367"/>
        <v>50.015604653057906</v>
      </c>
      <c r="M428" s="2">
        <f t="shared" si="368"/>
        <v>9.2682028275339508E-3</v>
      </c>
      <c r="O428" s="2">
        <f t="shared" ref="O428:P428" si="416">O169*O169</f>
        <v>464.2992685988977</v>
      </c>
      <c r="P428" s="2">
        <f t="shared" si="416"/>
        <v>767.22049151751651</v>
      </c>
      <c r="Q428" s="2">
        <f t="shared" si="370"/>
        <v>2425.2029895632718</v>
      </c>
      <c r="R428" s="2">
        <f t="shared" si="370"/>
        <v>94754.952775284488</v>
      </c>
      <c r="S428" s="2">
        <f t="shared" si="370"/>
        <v>10.694324876291313</v>
      </c>
      <c r="T428" s="2">
        <f t="shared" si="371"/>
        <v>96778.943152525186</v>
      </c>
      <c r="AB428" s="2">
        <f t="shared" si="372"/>
        <v>51.014864888652269</v>
      </c>
    </row>
    <row r="429" spans="1:28">
      <c r="A429" s="21">
        <v>152</v>
      </c>
      <c r="C429" s="2">
        <f t="shared" ref="C429:E429" si="417">C170*C170</f>
        <v>66417.52883575391</v>
      </c>
      <c r="D429" s="2">
        <f t="shared" si="417"/>
        <v>57.75133933087848</v>
      </c>
      <c r="E429" s="2">
        <f t="shared" si="417"/>
        <v>79377.551379692552</v>
      </c>
      <c r="H429" s="2">
        <f t="shared" si="366"/>
        <v>577.16385975338517</v>
      </c>
      <c r="K429" s="2">
        <f t="shared" si="367"/>
        <v>53.936127369228217</v>
      </c>
      <c r="M429" s="2">
        <f t="shared" si="368"/>
        <v>6.5182296072378521E-2</v>
      </c>
      <c r="O429" s="2">
        <f t="shared" ref="O429:P429" si="418">O170*O170</f>
        <v>449.7051702630294</v>
      </c>
      <c r="P429" s="2">
        <f t="shared" si="418"/>
        <v>742.03560778019289</v>
      </c>
      <c r="Q429" s="2">
        <f t="shared" si="370"/>
        <v>2347.0714654882017</v>
      </c>
      <c r="R429" s="2">
        <f t="shared" si="370"/>
        <v>91776.565359801767</v>
      </c>
      <c r="S429" s="2">
        <f t="shared" si="370"/>
        <v>10.343271519875156</v>
      </c>
      <c r="T429" s="2">
        <f t="shared" si="371"/>
        <v>93735.51832510643</v>
      </c>
      <c r="AB429" s="2">
        <f t="shared" si="372"/>
        <v>51.232591096442654</v>
      </c>
    </row>
    <row r="430" spans="1:28">
      <c r="A430" s="21">
        <v>153</v>
      </c>
      <c r="C430" s="2">
        <f t="shared" ref="C430:E430" si="419">C171*C171</f>
        <v>65104.570176476038</v>
      </c>
      <c r="D430" s="2">
        <f t="shared" si="419"/>
        <v>67.240662527510651</v>
      </c>
      <c r="E430" s="2">
        <f t="shared" si="419"/>
        <v>76748.618333491744</v>
      </c>
      <c r="H430" s="2">
        <f t="shared" si="366"/>
        <v>478.70979134772784</v>
      </c>
      <c r="K430" s="2">
        <f t="shared" si="367"/>
        <v>57.937199813527677</v>
      </c>
      <c r="M430" s="2">
        <f t="shared" si="368"/>
        <v>0.34620449014911575</v>
      </c>
      <c r="O430" s="2">
        <f t="shared" ref="O430:P430" si="420">O171*O171</f>
        <v>434.81122653960847</v>
      </c>
      <c r="P430" s="2">
        <f t="shared" si="420"/>
        <v>615.45730033204063</v>
      </c>
      <c r="Q430" s="2">
        <f t="shared" si="370"/>
        <v>2084.8848685947646</v>
      </c>
      <c r="R430" s="2">
        <f t="shared" si="370"/>
        <v>88736.985008083851</v>
      </c>
      <c r="S430" s="2">
        <f t="shared" si="370"/>
        <v>8.5788901495804311</v>
      </c>
      <c r="T430" s="2">
        <f t="shared" si="371"/>
        <v>90490.573751030039</v>
      </c>
      <c r="AB430" s="2">
        <f t="shared" si="372"/>
        <v>51.581158723979122</v>
      </c>
    </row>
    <row r="431" spans="1:28">
      <c r="A431" s="21">
        <v>154</v>
      </c>
      <c r="C431" s="2">
        <f t="shared" ref="C431:E431" si="421">C172*C172</f>
        <v>64523.215084702431</v>
      </c>
      <c r="D431" s="2">
        <f t="shared" si="421"/>
        <v>76.622675410838752</v>
      </c>
      <c r="E431" s="2">
        <f t="shared" si="421"/>
        <v>74073.092846716623</v>
      </c>
      <c r="H431" s="2">
        <f t="shared" si="366"/>
        <v>329.40514209886555</v>
      </c>
      <c r="K431" s="2">
        <f t="shared" si="367"/>
        <v>62.009183051985019</v>
      </c>
      <c r="M431" s="2">
        <f t="shared" si="368"/>
        <v>0.77237194871359138</v>
      </c>
      <c r="O431" s="2">
        <f t="shared" ref="O431:P431" si="422">O172*O172</f>
        <v>419.65331824362619</v>
      </c>
      <c r="P431" s="2">
        <f t="shared" si="422"/>
        <v>423.5025126619895</v>
      </c>
      <c r="Q431" s="2">
        <f t="shared" si="370"/>
        <v>1686.3028755499463</v>
      </c>
      <c r="R431" s="2">
        <f t="shared" si="370"/>
        <v>85643.534335433753</v>
      </c>
      <c r="S431" s="2">
        <f t="shared" si="370"/>
        <v>5.9032227454907451</v>
      </c>
      <c r="T431" s="2">
        <f t="shared" si="371"/>
        <v>87071.510495680195</v>
      </c>
      <c r="AB431" s="2">
        <f t="shared" si="372"/>
        <v>52.314152395967128</v>
      </c>
    </row>
    <row r="432" spans="1:28">
      <c r="A432" s="21">
        <v>155</v>
      </c>
      <c r="C432" s="2">
        <f t="shared" ref="C432:E432" si="423">C173*C173</f>
        <v>64527.880490300398</v>
      </c>
      <c r="D432" s="2">
        <f t="shared" si="423"/>
        <v>85.348431706395814</v>
      </c>
      <c r="E432" s="2">
        <f t="shared" si="423"/>
        <v>71357.420494613238</v>
      </c>
      <c r="H432" s="2">
        <f t="shared" si="366"/>
        <v>171.73347197091681</v>
      </c>
      <c r="K432" s="2">
        <f t="shared" si="367"/>
        <v>66.142267320315113</v>
      </c>
      <c r="M432" s="2">
        <f t="shared" si="368"/>
        <v>1.2224217983605619</v>
      </c>
      <c r="O432" s="2">
        <f t="shared" ref="O432:P432" si="424">O173*O173</f>
        <v>404.26796210382815</v>
      </c>
      <c r="P432" s="2">
        <f t="shared" si="424"/>
        <v>220.79059368788279</v>
      </c>
      <c r="Q432" s="2">
        <f t="shared" si="370"/>
        <v>1222.5819891795393</v>
      </c>
      <c r="R432" s="2">
        <f t="shared" si="370"/>
        <v>82503.665735475995</v>
      </c>
      <c r="S432" s="2">
        <f t="shared" si="370"/>
        <v>3.0776111491194071</v>
      </c>
      <c r="T432" s="2">
        <f t="shared" si="371"/>
        <v>83514.541345255231</v>
      </c>
      <c r="AB432" s="2">
        <f t="shared" si="372"/>
        <v>53.662238549831983</v>
      </c>
    </row>
    <row r="433" spans="1:28">
      <c r="A433" s="21">
        <v>156</v>
      </c>
      <c r="C433" s="2">
        <f t="shared" ref="C433:E433" si="425">C174*C174</f>
        <v>64933.777392570948</v>
      </c>
      <c r="D433" s="2">
        <f t="shared" si="425"/>
        <v>92.898860767265376</v>
      </c>
      <c r="E433" s="2">
        <f t="shared" si="425"/>
        <v>68608.14356974262</v>
      </c>
      <c r="H433" s="2">
        <f t="shared" si="366"/>
        <v>50.559116309237282</v>
      </c>
      <c r="K433" s="2">
        <f t="shared" si="367"/>
        <v>70.326495656500853</v>
      </c>
      <c r="M433" s="2">
        <f t="shared" si="368"/>
        <v>1.5682956037331819</v>
      </c>
      <c r="O433" s="2">
        <f t="shared" ref="O433:P433" si="426">O174*O174</f>
        <v>388.69222279077434</v>
      </c>
      <c r="P433" s="2">
        <f t="shared" si="426"/>
        <v>65.00175637363121</v>
      </c>
      <c r="Q433" s="2">
        <f t="shared" si="370"/>
        <v>771.59759455857568</v>
      </c>
      <c r="R433" s="2">
        <f t="shared" si="370"/>
        <v>79324.943426688216</v>
      </c>
      <c r="S433" s="2">
        <f t="shared" si="370"/>
        <v>0.906062739296981</v>
      </c>
      <c r="T433" s="2">
        <f t="shared" si="371"/>
        <v>79862.033694848607</v>
      </c>
      <c r="AB433" s="2">
        <f t="shared" si="372"/>
        <v>55.825428052632333</v>
      </c>
    </row>
    <row r="434" spans="1:28">
      <c r="A434" s="21">
        <v>157</v>
      </c>
      <c r="C434" s="2">
        <f t="shared" ref="C434:E434" si="427">C175*C175</f>
        <v>65523.771617491308</v>
      </c>
      <c r="D434" s="2">
        <f t="shared" si="427"/>
        <v>98.855502092632278</v>
      </c>
      <c r="E434" s="2">
        <f t="shared" si="427"/>
        <v>65831.885321024893</v>
      </c>
      <c r="H434" s="2">
        <f t="shared" si="366"/>
        <v>0.36136313844835832</v>
      </c>
      <c r="K434" s="2">
        <f t="shared" si="367"/>
        <v>74.551787887984972</v>
      </c>
      <c r="M434" s="2">
        <f t="shared" si="368"/>
        <v>1.7115774707216989</v>
      </c>
      <c r="O434" s="2">
        <f t="shared" ref="O434:P434" si="428">O175*O175</f>
        <v>372.96362362472252</v>
      </c>
      <c r="P434" s="2">
        <f t="shared" si="428"/>
        <v>0.46458958151409441</v>
      </c>
      <c r="Q434" s="2">
        <f t="shared" si="370"/>
        <v>399.75500669270519</v>
      </c>
      <c r="R434" s="2">
        <f t="shared" si="370"/>
        <v>76115.025229535109</v>
      </c>
      <c r="S434" s="2">
        <f t="shared" si="370"/>
        <v>6.4759374570725319E-3</v>
      </c>
      <c r="T434" s="2">
        <f t="shared" si="371"/>
        <v>76159.435135201769</v>
      </c>
      <c r="AB434" s="2">
        <f t="shared" si="372"/>
        <v>58.96750306777588</v>
      </c>
    </row>
    <row r="435" spans="1:28">
      <c r="A435" s="21">
        <v>158</v>
      </c>
      <c r="C435" s="2">
        <f t="shared" ref="C435:E435" si="429">C176*C176</f>
        <v>66059.362484903715</v>
      </c>
      <c r="D435" s="2">
        <f t="shared" si="429"/>
        <v>102.95821531100867</v>
      </c>
      <c r="E435" s="2">
        <f t="shared" si="429"/>
        <v>63035.33399775291</v>
      </c>
      <c r="H435" s="2">
        <f t="shared" si="366"/>
        <v>35.423620695492758</v>
      </c>
      <c r="K435" s="2">
        <f t="shared" si="367"/>
        <v>78.807964915689112</v>
      </c>
      <c r="M435" s="2">
        <f t="shared" si="368"/>
        <v>1.6114975785696821</v>
      </c>
      <c r="O435" s="2">
        <f t="shared" ref="O435:P435" si="430">O176*O176</f>
        <v>357.12005617873615</v>
      </c>
      <c r="P435" s="2">
        <f t="shared" si="430"/>
        <v>45.542678163851591</v>
      </c>
      <c r="Q435" s="2">
        <f t="shared" si="370"/>
        <v>147.60035934851078</v>
      </c>
      <c r="R435" s="2">
        <f t="shared" si="370"/>
        <v>72881.6441181095</v>
      </c>
      <c r="S435" s="2">
        <f t="shared" si="370"/>
        <v>0.63482167304634129</v>
      </c>
      <c r="T435" s="2">
        <f t="shared" si="371"/>
        <v>72452.084345425843</v>
      </c>
      <c r="AB435" s="2">
        <f t="shared" si="372"/>
        <v>63.209298740229976</v>
      </c>
    </row>
    <row r="436" spans="1:28">
      <c r="A436" s="21">
        <v>159</v>
      </c>
      <c r="C436" s="2">
        <f t="shared" ref="C436:E436" si="431">C177*C177</f>
        <v>66296.865207135459</v>
      </c>
      <c r="D436" s="2">
        <f t="shared" si="431"/>
        <v>105.13916205094849</v>
      </c>
      <c r="E436" s="2">
        <f t="shared" si="431"/>
        <v>60225.226737013218</v>
      </c>
      <c r="H436" s="2">
        <f t="shared" si="366"/>
        <v>145.76917674203216</v>
      </c>
      <c r="K436" s="2">
        <f t="shared" si="367"/>
        <v>83.084773236357293</v>
      </c>
      <c r="M436" s="2">
        <f t="shared" si="368"/>
        <v>1.296532938012142</v>
      </c>
      <c r="O436" s="2">
        <f t="shared" ref="O436:P436" si="432">O177*O177</f>
        <v>341.19968899452391</v>
      </c>
      <c r="P436" s="2">
        <f t="shared" si="432"/>
        <v>187.40937747836179</v>
      </c>
      <c r="Q436" s="2">
        <f t="shared" si="370"/>
        <v>22.865964452603571</v>
      </c>
      <c r="R436" s="2">
        <f t="shared" si="370"/>
        <v>69632.589590719377</v>
      </c>
      <c r="S436" s="2">
        <f t="shared" si="370"/>
        <v>2.6123087036591874</v>
      </c>
      <c r="T436" s="2">
        <f t="shared" si="371"/>
        <v>68782.202907990664</v>
      </c>
      <c r="AB436" s="2">
        <f t="shared" si="372"/>
        <v>68.618588339987539</v>
      </c>
    </row>
    <row r="437" spans="1:28">
      <c r="A437" s="21">
        <v>160</v>
      </c>
      <c r="C437" s="2">
        <f t="shared" ref="C437:E437" si="433">C178*C178</f>
        <v>66008.333333333416</v>
      </c>
      <c r="D437" s="2">
        <f t="shared" si="433"/>
        <v>105.5275731952343</v>
      </c>
      <c r="E437" s="2">
        <f t="shared" si="433"/>
        <v>57408.333333333379</v>
      </c>
      <c r="H437" s="2">
        <f t="shared" si="366"/>
        <v>300.00000000000279</v>
      </c>
      <c r="K437" s="2">
        <f t="shared" si="367"/>
        <v>87.371909644140544</v>
      </c>
      <c r="M437" s="2">
        <f t="shared" si="368"/>
        <v>0.85630446347481848</v>
      </c>
      <c r="O437" s="2">
        <f t="shared" ref="O437:P437" si="434">O178*O178</f>
        <v>325.24087563109401</v>
      </c>
      <c r="P437" s="2">
        <f t="shared" si="434"/>
        <v>385.69754251275953</v>
      </c>
      <c r="Q437" s="2">
        <f t="shared" si="370"/>
        <v>2.5752162322606824</v>
      </c>
      <c r="R437" s="2">
        <f t="shared" si="370"/>
        <v>66375.688904304974</v>
      </c>
      <c r="S437" s="2">
        <f t="shared" si="370"/>
        <v>5.3762573721930629</v>
      </c>
      <c r="T437" s="2">
        <f t="shared" si="371"/>
        <v>65186.322031450145</v>
      </c>
      <c r="AB437" s="2">
        <f t="shared" si="372"/>
        <v>75.19640764698913</v>
      </c>
    </row>
    <row r="438" spans="1:28">
      <c r="A438" s="21">
        <v>161</v>
      </c>
      <c r="C438" s="2">
        <f t="shared" ref="C438:E438" si="435">C179*C179</f>
        <v>65005.011032685848</v>
      </c>
      <c r="D438" s="2">
        <f t="shared" si="435"/>
        <v>104.4261751507985</v>
      </c>
      <c r="E438" s="2">
        <f t="shared" si="435"/>
        <v>54591.439929653476</v>
      </c>
      <c r="H438" s="2">
        <f t="shared" si="366"/>
        <v>454.2308232579652</v>
      </c>
      <c r="K438" s="2">
        <f t="shared" si="367"/>
        <v>91.65904605192361</v>
      </c>
      <c r="M438" s="2">
        <f t="shared" si="368"/>
        <v>0.41607598893751557</v>
      </c>
      <c r="O438" s="2">
        <f t="shared" ref="O438:P438" si="436">O179*O179</f>
        <v>309.28206226766565</v>
      </c>
      <c r="P438" s="2">
        <f t="shared" si="436"/>
        <v>583.98570754713467</v>
      </c>
      <c r="Q438" s="2">
        <f t="shared" si="370"/>
        <v>43.288231319855882</v>
      </c>
      <c r="R438" s="2">
        <f t="shared" si="370"/>
        <v>63118.788217890506</v>
      </c>
      <c r="S438" s="2">
        <f t="shared" si="370"/>
        <v>8.1402060407253689</v>
      </c>
      <c r="T438" s="2">
        <f t="shared" si="371"/>
        <v>61693.331631057401</v>
      </c>
      <c r="AB438" s="2">
        <f t="shared" si="372"/>
        <v>82.862093487691041</v>
      </c>
    </row>
    <row r="439" spans="1:28">
      <c r="A439" s="21">
        <v>162</v>
      </c>
      <c r="C439" s="2">
        <f t="shared" ref="C439:E439" si="437">C180*C180</f>
        <v>63159.699745985286</v>
      </c>
      <c r="D439" s="2">
        <f t="shared" si="437"/>
        <v>102.26599569155177</v>
      </c>
      <c r="E439" s="2">
        <f t="shared" si="437"/>
        <v>51781.332668913856</v>
      </c>
      <c r="H439" s="2">
        <f t="shared" si="366"/>
        <v>564.5763793045079</v>
      </c>
      <c r="K439" s="2">
        <f t="shared" si="367"/>
        <v>95.935854372591606</v>
      </c>
      <c r="M439" s="2">
        <f t="shared" si="368"/>
        <v>0.10111134837996415</v>
      </c>
      <c r="O439" s="2">
        <f t="shared" ref="O439:P439" si="438">O180*O180</f>
        <v>293.36169508345387</v>
      </c>
      <c r="P439" s="2">
        <f t="shared" si="438"/>
        <v>725.85240686165287</v>
      </c>
      <c r="Q439" s="2">
        <f t="shared" si="370"/>
        <v>96.311523213550018</v>
      </c>
      <c r="R439" s="2">
        <f t="shared" si="370"/>
        <v>59869.733690500492</v>
      </c>
      <c r="S439" s="2">
        <f t="shared" si="370"/>
        <v>10.117693071338717</v>
      </c>
      <c r="T439" s="2">
        <f t="shared" si="371"/>
        <v>58323.260763346625</v>
      </c>
      <c r="AB439" s="2">
        <f t="shared" si="372"/>
        <v>91.441296353129701</v>
      </c>
    </row>
    <row r="440" spans="1:28">
      <c r="A440" s="21">
        <v>163</v>
      </c>
      <c r="C440" s="2">
        <f t="shared" ref="C440:E440" si="439">C181*C181</f>
        <v>60423.823566291911</v>
      </c>
      <c r="D440" s="2">
        <f t="shared" si="439"/>
        <v>99.55012057363983</v>
      </c>
      <c r="E440" s="2">
        <f t="shared" si="439"/>
        <v>48984.781345641837</v>
      </c>
      <c r="H440" s="2">
        <f t="shared" si="366"/>
        <v>599.63863686155173</v>
      </c>
      <c r="K440" s="2">
        <f t="shared" si="367"/>
        <v>100.19203140029585</v>
      </c>
      <c r="M440" s="2">
        <f t="shared" si="368"/>
        <v>1.0314562279621444E-3</v>
      </c>
      <c r="O440" s="2">
        <f t="shared" ref="O440:P440" si="440">O181*O181</f>
        <v>277.51812763746631</v>
      </c>
      <c r="P440" s="2">
        <f t="shared" si="440"/>
        <v>770.9304954440006</v>
      </c>
      <c r="Q440" s="2">
        <f t="shared" si="370"/>
        <v>123.36011351226185</v>
      </c>
      <c r="R440" s="2">
        <f t="shared" si="370"/>
        <v>56636.352579074846</v>
      </c>
      <c r="S440" s="2">
        <f t="shared" si="370"/>
        <v>10.746038806929269</v>
      </c>
      <c r="T440" s="2">
        <f t="shared" si="371"/>
        <v>55086.821151919183</v>
      </c>
      <c r="AB440" s="2">
        <f t="shared" si="372"/>
        <v>100.66206122128936</v>
      </c>
    </row>
    <row r="441" spans="1:28">
      <c r="A441" s="21">
        <v>164</v>
      </c>
      <c r="C441" s="2">
        <f t="shared" ref="C441:E441" si="441">C182*C182</f>
        <v>56835.434251356222</v>
      </c>
      <c r="D441" s="2">
        <f t="shared" si="441"/>
        <v>96.797923674698566</v>
      </c>
      <c r="E441" s="2">
        <f t="shared" si="441"/>
        <v>46208.523096924066</v>
      </c>
      <c r="H441" s="2">
        <f t="shared" si="366"/>
        <v>549.44088369076701</v>
      </c>
      <c r="K441" s="2">
        <f t="shared" si="367"/>
        <v>104.41732363178073</v>
      </c>
      <c r="M441" s="2">
        <f t="shared" si="368"/>
        <v>0.14431332321646387</v>
      </c>
      <c r="O441" s="2">
        <f t="shared" ref="O441:P441" si="442">O182*O182</f>
        <v>261.78952847141562</v>
      </c>
      <c r="P441" s="2">
        <f t="shared" si="442"/>
        <v>706.39332865188226</v>
      </c>
      <c r="Q441" s="2">
        <f t="shared" si="370"/>
        <v>108.12151879182748</v>
      </c>
      <c r="R441" s="2">
        <f t="shared" si="370"/>
        <v>53426.434381921674</v>
      </c>
      <c r="S441" s="2">
        <f t="shared" si="370"/>
        <v>9.8464520050886488</v>
      </c>
      <c r="T441" s="2">
        <f t="shared" si="371"/>
        <v>51985.679824765924</v>
      </c>
      <c r="AB441" s="2">
        <f t="shared" si="372"/>
        <v>110.16337587823246</v>
      </c>
    </row>
    <row r="442" spans="1:28">
      <c r="A442" s="21">
        <v>165</v>
      </c>
      <c r="C442" s="2">
        <f t="shared" ref="C442:E442" si="443">C183*C183</f>
        <v>52515.87070583702</v>
      </c>
      <c r="D442" s="2">
        <f t="shared" si="443"/>
        <v>94.499263923438576</v>
      </c>
      <c r="E442" s="2">
        <f t="shared" si="443"/>
        <v>43459.246172053528</v>
      </c>
      <c r="H442" s="2">
        <f t="shared" si="366"/>
        <v>428.26652802908239</v>
      </c>
      <c r="K442" s="2">
        <f t="shared" si="367"/>
        <v>108.6015519679646</v>
      </c>
      <c r="M442" s="2">
        <f t="shared" si="368"/>
        <v>0.49018712858908781</v>
      </c>
      <c r="O442" s="2">
        <f t="shared" ref="O442:P442" si="444">O183*O183</f>
        <v>246.21378915835589</v>
      </c>
      <c r="P442" s="2">
        <f t="shared" si="444"/>
        <v>550.60449133761915</v>
      </c>
      <c r="Q442" s="2">
        <f t="shared" si="370"/>
        <v>60.431376376016239</v>
      </c>
      <c r="R442" s="2">
        <f t="shared" si="370"/>
        <v>50247.712073133924</v>
      </c>
      <c r="S442" s="2">
        <f t="shared" si="370"/>
        <v>7.6749035952655564</v>
      </c>
      <c r="T442" s="2">
        <f t="shared" si="371"/>
        <v>49013.378367992569</v>
      </c>
      <c r="AB442" s="2">
        <f t="shared" si="372"/>
        <v>119.51842202097278</v>
      </c>
    </row>
    <row r="443" spans="1:28">
      <c r="A443" s="21">
        <v>166</v>
      </c>
      <c r="C443" s="2">
        <f t="shared" ref="C443:E443" si="445">C184*C184</f>
        <v>47654.952236496574</v>
      </c>
      <c r="D443" s="2">
        <f t="shared" si="445"/>
        <v>93.083877734239124</v>
      </c>
      <c r="E443" s="2">
        <f t="shared" si="445"/>
        <v>40743.573819950056</v>
      </c>
      <c r="H443" s="2">
        <f t="shared" si="366"/>
        <v>270.59485790113359</v>
      </c>
      <c r="K443" s="2">
        <f t="shared" si="367"/>
        <v>112.73463623629551</v>
      </c>
      <c r="M443" s="2">
        <f t="shared" si="368"/>
        <v>0.940236978236062</v>
      </c>
      <c r="O443" s="2">
        <f t="shared" ref="O443:P443" si="446">O184*O184</f>
        <v>230.82843301856266</v>
      </c>
      <c r="P443" s="2">
        <f t="shared" si="446"/>
        <v>347.89257236351762</v>
      </c>
      <c r="Q443" s="2">
        <f t="shared" si="370"/>
        <v>11.963571068360174</v>
      </c>
      <c r="R443" s="2">
        <f t="shared" si="370"/>
        <v>47107.843473176152</v>
      </c>
      <c r="S443" s="2">
        <f t="shared" si="370"/>
        <v>4.8492919988948326</v>
      </c>
      <c r="T443" s="2">
        <f t="shared" si="371"/>
        <v>46156.785471679141</v>
      </c>
      <c r="AB443" s="2">
        <f t="shared" si="372"/>
        <v>128.27162394816531</v>
      </c>
    </row>
    <row r="444" spans="1:28">
      <c r="A444" s="21">
        <v>167</v>
      </c>
      <c r="C444" s="2">
        <f t="shared" ref="C444:E444" si="447">C185*C185</f>
        <v>42486.910658879162</v>
      </c>
      <c r="D444" s="2">
        <f t="shared" si="447"/>
        <v>92.906042841549976</v>
      </c>
      <c r="E444" s="2">
        <f t="shared" si="447"/>
        <v>38068.048333174964</v>
      </c>
      <c r="H444" s="2">
        <f t="shared" si="366"/>
        <v>121.29020865227147</v>
      </c>
      <c r="K444" s="2">
        <f t="shared" si="367"/>
        <v>116.80661947475262</v>
      </c>
      <c r="M444" s="2">
        <f t="shared" si="368"/>
        <v>1.3664044368005455</v>
      </c>
      <c r="O444" s="2">
        <f t="shared" ref="O444:P444" si="448">O185*O185</f>
        <v>215.67052472257708</v>
      </c>
      <c r="P444" s="2">
        <f t="shared" si="448"/>
        <v>155.93778469346697</v>
      </c>
      <c r="Q444" s="2">
        <f t="shared" si="370"/>
        <v>4.8321714303988097</v>
      </c>
      <c r="R444" s="2">
        <f t="shared" si="370"/>
        <v>44014.392800526024</v>
      </c>
      <c r="S444" s="2">
        <f t="shared" si="370"/>
        <v>2.1736245948051764</v>
      </c>
      <c r="T444" s="2">
        <f t="shared" si="371"/>
        <v>43397.952598192787</v>
      </c>
      <c r="AB444" s="2">
        <f t="shared" si="372"/>
        <v>135.98526892873829</v>
      </c>
    </row>
    <row r="445" spans="1:28">
      <c r="A445" s="21">
        <v>168</v>
      </c>
      <c r="C445" s="2">
        <f t="shared" ref="C445:E445" si="449">C186*C186</f>
        <v>37261.16526321623</v>
      </c>
      <c r="D445" s="2">
        <f t="shared" si="449"/>
        <v>94.240100642279387</v>
      </c>
      <c r="E445" s="2">
        <f t="shared" si="449"/>
        <v>35439.115286974244</v>
      </c>
      <c r="H445" s="2">
        <f t="shared" si="366"/>
        <v>22.836140246614672</v>
      </c>
      <c r="K445" s="2">
        <f t="shared" si="367"/>
        <v>120.80769191905303</v>
      </c>
      <c r="M445" s="2">
        <f t="shared" si="368"/>
        <v>1.6474266308772785</v>
      </c>
      <c r="O445" s="2">
        <f t="shared" ref="O445:P445" si="450">O186*O186</f>
        <v>200.77658099916036</v>
      </c>
      <c r="P445" s="2">
        <f t="shared" si="450"/>
        <v>29.359477245319621</v>
      </c>
      <c r="Q445" s="2">
        <f t="shared" si="370"/>
        <v>76.582218028900584</v>
      </c>
      <c r="R445" s="2">
        <f t="shared" si="370"/>
        <v>40974.812448808232</v>
      </c>
      <c r="S445" s="2">
        <f t="shared" si="370"/>
        <v>0.40924322451097261</v>
      </c>
      <c r="T445" s="2">
        <f t="shared" si="371"/>
        <v>40716.233936567114</v>
      </c>
      <c r="AB445" s="2">
        <f t="shared" si="372"/>
        <v>142.28885439668502</v>
      </c>
    </row>
    <row r="446" spans="1:28">
      <c r="A446" s="21">
        <v>169</v>
      </c>
      <c r="C446" s="2">
        <f t="shared" ref="C446:E446" si="451">C187*C187</f>
        <v>32213.031075531708</v>
      </c>
      <c r="D446" s="2">
        <f t="shared" si="451"/>
        <v>97.27990721141316</v>
      </c>
      <c r="E446" s="2">
        <f t="shared" si="451"/>
        <v>32863.108011323231</v>
      </c>
      <c r="H446" s="2">
        <f t="shared" si="366"/>
        <v>3.2470470105666926</v>
      </c>
      <c r="K446" s="2">
        <f t="shared" si="367"/>
        <v>124.72821463522411</v>
      </c>
      <c r="M446" s="2">
        <f t="shared" si="368"/>
        <v>1.7033407241221223</v>
      </c>
      <c r="O446" s="2">
        <f t="shared" ref="O446:P446" si="452">O187*O187</f>
        <v>186.18248266329579</v>
      </c>
      <c r="P446" s="2">
        <f t="shared" si="452"/>
        <v>4.1745935079965077</v>
      </c>
      <c r="Q446" s="2">
        <f t="shared" si="370"/>
        <v>246.11498801988529</v>
      </c>
      <c r="R446" s="2">
        <f t="shared" si="370"/>
        <v>37996.425033325519</v>
      </c>
      <c r="S446" s="2">
        <f t="shared" si="370"/>
        <v>5.8189868094716976E-2</v>
      </c>
      <c r="T446" s="2">
        <f t="shared" si="371"/>
        <v>38090.525914791848</v>
      </c>
      <c r="AB446" s="2">
        <f t="shared" si="372"/>
        <v>146.92312283887651</v>
      </c>
    </row>
    <row r="447" spans="1:28">
      <c r="A447" s="21">
        <v>170</v>
      </c>
      <c r="C447" s="2">
        <f t="shared" ref="C447:E447" si="453">C188*C188</f>
        <v>27539.275628583513</v>
      </c>
      <c r="D447" s="2">
        <f t="shared" si="453"/>
        <v>102.13542552657871</v>
      </c>
      <c r="E447" s="2">
        <f t="shared" si="453"/>
        <v>30346.232333380864</v>
      </c>
      <c r="H447" s="2">
        <f t="shared" si="366"/>
        <v>68.09686399117777</v>
      </c>
      <c r="K447" s="2">
        <f t="shared" si="367"/>
        <v>128.55874274064425</v>
      </c>
      <c r="M447" s="2">
        <f t="shared" si="368"/>
        <v>1.5182367650020525</v>
      </c>
      <c r="O447" s="2">
        <f t="shared" ref="O447:P447" si="454">O188*O188</f>
        <v>171.92338817616618</v>
      </c>
      <c r="P447" s="2">
        <f t="shared" si="454"/>
        <v>87.549310314074987</v>
      </c>
      <c r="Q447" s="2">
        <f t="shared" si="370"/>
        <v>504.84404206305811</v>
      </c>
      <c r="R447" s="2">
        <f t="shared" si="370"/>
        <v>35086.405750238016</v>
      </c>
      <c r="S447" s="2">
        <f t="shared" si="370"/>
        <v>1.2203542235192555</v>
      </c>
      <c r="T447" s="2">
        <f t="shared" si="371"/>
        <v>35501.475562334388</v>
      </c>
      <c r="AB447" s="2">
        <f t="shared" si="372"/>
        <v>149.77133641007975</v>
      </c>
    </row>
    <row r="448" spans="1:28">
      <c r="A448" s="21">
        <v>171</v>
      </c>
      <c r="C448" s="2">
        <f t="shared" ref="C448:E448" si="455">C189*C189</f>
        <v>23382.158715181944</v>
      </c>
      <c r="D448" s="2">
        <f t="shared" si="455"/>
        <v>108.82234587002314</v>
      </c>
      <c r="E448" s="2">
        <f t="shared" si="455"/>
        <v>27894.551627107488</v>
      </c>
      <c r="H448" s="2">
        <f t="shared" si="366"/>
        <v>198.93304398233229</v>
      </c>
      <c r="K448" s="2">
        <f t="shared" si="367"/>
        <v>132.29004815759652</v>
      </c>
      <c r="M448" s="2">
        <f t="shared" si="368"/>
        <v>1.1447847486339591</v>
      </c>
      <c r="O448" s="2">
        <f t="shared" ref="O448:P448" si="456">O189*O189</f>
        <v>158.03364894534249</v>
      </c>
      <c r="P448" s="2">
        <f t="shared" si="456"/>
        <v>255.75995396189069</v>
      </c>
      <c r="Q448" s="2">
        <f t="shared" si="370"/>
        <v>815.88154741037476</v>
      </c>
      <c r="R448" s="2">
        <f t="shared" si="370"/>
        <v>32251.76509088622</v>
      </c>
      <c r="S448" s="2">
        <f t="shared" si="370"/>
        <v>3.5650508142758981</v>
      </c>
      <c r="T448" s="2">
        <f t="shared" si="371"/>
        <v>32933.501746529524</v>
      </c>
      <c r="AB448" s="2">
        <f t="shared" si="372"/>
        <v>150.87261505121836</v>
      </c>
    </row>
    <row r="449" spans="1:28">
      <c r="A449" s="21">
        <v>172</v>
      </c>
      <c r="C449" s="2">
        <f t="shared" ref="C449:E449" si="457">C190*C190</f>
        <v>19823.548855561363</v>
      </c>
      <c r="D449" s="2">
        <f t="shared" si="457"/>
        <v>117.24492827276411</v>
      </c>
      <c r="E449" s="2">
        <f t="shared" si="457"/>
        <v>25513.972206066363</v>
      </c>
      <c r="H449" s="2">
        <f t="shared" si="366"/>
        <v>358.52709660484095</v>
      </c>
      <c r="K449" s="2">
        <f t="shared" si="367"/>
        <v>135.91314184450295</v>
      </c>
      <c r="M449" s="2">
        <f t="shared" si="368"/>
        <v>0.68924774995167182</v>
      </c>
      <c r="O449" s="2">
        <f t="shared" ref="O449:P449" si="458">O190*O190</f>
        <v>144.54672656922594</v>
      </c>
      <c r="P449" s="2">
        <f t="shared" si="458"/>
        <v>460.94340028239424</v>
      </c>
      <c r="Q449" s="2">
        <f t="shared" si="370"/>
        <v>1121.7375855165847</v>
      </c>
      <c r="R449" s="2">
        <f t="shared" si="370"/>
        <v>29499.331952903613</v>
      </c>
      <c r="S449" s="2">
        <f t="shared" si="370"/>
        <v>6.4251131541748592</v>
      </c>
      <c r="T449" s="2">
        <f t="shared" si="371"/>
        <v>30376.472968680398</v>
      </c>
      <c r="AB449" s="2">
        <f t="shared" si="372"/>
        <v>150.41556900894332</v>
      </c>
    </row>
    <row r="450" spans="1:28">
      <c r="A450" s="21">
        <v>173</v>
      </c>
      <c r="C450" s="2">
        <f t="shared" ref="C450:E450" si="459">C191*C191</f>
        <v>16888.44832122275</v>
      </c>
      <c r="D450" s="2">
        <f t="shared" si="459"/>
        <v>127.17679489086242</v>
      </c>
      <c r="E450" s="2">
        <f t="shared" si="459"/>
        <v>23210.229094596929</v>
      </c>
      <c r="H450" s="2">
        <f t="shared" si="366"/>
        <v>501.46768645410418</v>
      </c>
      <c r="K450" s="2">
        <f t="shared" si="367"/>
        <v>139.41929545133047</v>
      </c>
      <c r="M450" s="2">
        <f t="shared" si="368"/>
        <v>0.28124553295283894</v>
      </c>
      <c r="O450" s="2">
        <f t="shared" ref="O450:P450" si="460">O191*O191</f>
        <v>131.49511222514096</v>
      </c>
      <c r="P450" s="2">
        <f t="shared" si="460"/>
        <v>644.71618104967763</v>
      </c>
      <c r="Q450" s="2">
        <f t="shared" si="370"/>
        <v>1358.5411880268969</v>
      </c>
      <c r="R450" s="2">
        <f t="shared" si="370"/>
        <v>26835.737188804396</v>
      </c>
      <c r="S450" s="2">
        <f t="shared" si="370"/>
        <v>8.9867311540507444</v>
      </c>
      <c r="T450" s="2">
        <f t="shared" si="371"/>
        <v>27826.896115526102</v>
      </c>
      <c r="AB450" s="2">
        <f t="shared" si="372"/>
        <v>148.71416100404198</v>
      </c>
    </row>
    <row r="451" spans="1:28">
      <c r="A451" s="21">
        <v>174</v>
      </c>
      <c r="C451" s="2">
        <f t="shared" ref="C451:E451" si="461">C192*C192</f>
        <v>14555.358557083675</v>
      </c>
      <c r="D451" s="2">
        <f t="shared" si="461"/>
        <v>138.24766443970501</v>
      </c>
      <c r="E451" s="2">
        <f t="shared" si="461"/>
        <v>20988.872211638758</v>
      </c>
      <c r="H451" s="2">
        <f t="shared" si="366"/>
        <v>587.08210071966346</v>
      </c>
      <c r="K451" s="2">
        <f t="shared" si="367"/>
        <v>142.80006234693639</v>
      </c>
      <c r="M451" s="2">
        <f t="shared" si="368"/>
        <v>3.6872182708235099E-2</v>
      </c>
      <c r="O451" s="2">
        <f t="shared" ref="O451:P451" si="462">O192*O192</f>
        <v>118.91024839522429</v>
      </c>
      <c r="P451" s="2">
        <f t="shared" si="462"/>
        <v>754.78707833599924</v>
      </c>
      <c r="Q451" s="2">
        <f t="shared" si="370"/>
        <v>1472.8698193255993</v>
      </c>
      <c r="R451" s="2">
        <f t="shared" si="370"/>
        <v>24267.397631678519</v>
      </c>
      <c r="S451" s="2">
        <f t="shared" si="370"/>
        <v>10.521014906921907</v>
      </c>
      <c r="T451" s="2">
        <f t="shared" si="371"/>
        <v>25288.49798980416</v>
      </c>
      <c r="AB451" s="2">
        <f t="shared" si="372"/>
        <v>146.17083183005781</v>
      </c>
    </row>
    <row r="452" spans="1:28">
      <c r="A452" s="21">
        <v>175</v>
      </c>
      <c r="C452" s="2">
        <f t="shared" ref="C452:E452" si="463">C193*C193</f>
        <v>12769.846778433381</v>
      </c>
      <c r="D452" s="2">
        <f t="shared" si="463"/>
        <v>149.94486944967258</v>
      </c>
      <c r="E452" s="2">
        <f t="shared" si="463"/>
        <v>18855.253000490804</v>
      </c>
      <c r="H452" s="2">
        <f t="shared" si="366"/>
        <v>591.00937595836285</v>
      </c>
      <c r="K452" s="2">
        <f t="shared" si="367"/>
        <v>146.04729796774782</v>
      </c>
      <c r="M452" s="2">
        <f t="shared" si="368"/>
        <v>2.5662371654260625E-2</v>
      </c>
      <c r="O452" s="2">
        <f t="shared" ref="O452:P452" si="464">O193*O193</f>
        <v>106.82245311874729</v>
      </c>
      <c r="P452" s="2">
        <f t="shared" si="464"/>
        <v>759.83621303045231</v>
      </c>
      <c r="Q452" s="2">
        <f t="shared" si="370"/>
        <v>1436.457115583285</v>
      </c>
      <c r="R452" s="2">
        <f t="shared" si="370"/>
        <v>21800.500636479126</v>
      </c>
      <c r="S452" s="2">
        <f t="shared" si="370"/>
        <v>10.59139504843689</v>
      </c>
      <c r="T452" s="2">
        <f t="shared" si="371"/>
        <v>22772.128377343164</v>
      </c>
      <c r="AB452" s="2">
        <f t="shared" si="372"/>
        <v>143.23369266732115</v>
      </c>
    </row>
    <row r="453" spans="1:28">
      <c r="A453" s="21">
        <v>176</v>
      </c>
      <c r="C453" s="2">
        <f t="shared" ref="C453:E453" si="465">C194*C194</f>
        <v>11457.657287223226</v>
      </c>
      <c r="D453" s="2">
        <f t="shared" si="465"/>
        <v>161.63647933035725</v>
      </c>
      <c r="E453" s="2">
        <f t="shared" si="465"/>
        <v>16814.511536715596</v>
      </c>
      <c r="H453" s="2">
        <f t="shared" si="366"/>
        <v>512.13203435596279</v>
      </c>
      <c r="K453" s="2">
        <f t="shared" si="367"/>
        <v>149.15317943872921</v>
      </c>
      <c r="M453" s="2">
        <f t="shared" si="368"/>
        <v>0.25080577059147274</v>
      </c>
      <c r="O453" s="2">
        <f t="shared" ref="O453:P453" si="466">O194*O194</f>
        <v>95.260846953297374</v>
      </c>
      <c r="P453" s="2">
        <f t="shared" si="466"/>
        <v>658.42689031050543</v>
      </c>
      <c r="Q453" s="2">
        <f t="shared" si="370"/>
        <v>1254.5761608785022</v>
      </c>
      <c r="R453" s="2">
        <f t="shared" si="370"/>
        <v>19440.989174142214</v>
      </c>
      <c r="S453" s="2">
        <f t="shared" si="370"/>
        <v>9.1778454174742361</v>
      </c>
      <c r="T453" s="2">
        <f t="shared" si="371"/>
        <v>20294.97798871922</v>
      </c>
      <c r="AB453" s="2">
        <f t="shared" si="372"/>
        <v>140.35467723509777</v>
      </c>
    </row>
    <row r="454" spans="1:28">
      <c r="A454" s="21">
        <v>177</v>
      </c>
      <c r="C454" s="2">
        <f t="shared" ref="C454:E454" si="467">C195*C195</f>
        <v>10534.673557428128</v>
      </c>
      <c r="D454" s="2">
        <f t="shared" si="467"/>
        <v>172.61835796384335</v>
      </c>
      <c r="E454" s="2">
        <f t="shared" si="467"/>
        <v>14871.564145247377</v>
      </c>
      <c r="H454" s="2">
        <f t="shared" si="366"/>
        <v>372.89405397098119</v>
      </c>
      <c r="K454" s="2">
        <f t="shared" si="367"/>
        <v>152.11022441937811</v>
      </c>
      <c r="M454" s="2">
        <f t="shared" si="368"/>
        <v>0.64823945088774027</v>
      </c>
      <c r="O454" s="2">
        <f t="shared" ref="O454:P454" si="468">O195*O195</f>
        <v>84.253282820802809</v>
      </c>
      <c r="P454" s="2">
        <f t="shared" si="468"/>
        <v>479.41440078075118</v>
      </c>
      <c r="Q454" s="2">
        <f t="shared" si="370"/>
        <v>965.62408470668049</v>
      </c>
      <c r="R454" s="2">
        <f t="shared" si="370"/>
        <v>17194.547514449507</v>
      </c>
      <c r="S454" s="2">
        <f t="shared" si="370"/>
        <v>6.6825813556943396</v>
      </c>
      <c r="T454" s="2">
        <f t="shared" si="371"/>
        <v>17879.179836242245</v>
      </c>
      <c r="AB454" s="2">
        <f t="shared" si="372"/>
        <v>137.95406603239357</v>
      </c>
    </row>
    <row r="455" spans="1:28">
      <c r="A455" s="21">
        <v>178</v>
      </c>
      <c r="C455" s="2">
        <f t="shared" ref="C455:E455" si="469">C196*C196</f>
        <v>9912.6343008432159</v>
      </c>
      <c r="D455" s="2">
        <f t="shared" si="469"/>
        <v>182.18164911026744</v>
      </c>
      <c r="E455" s="2">
        <f t="shared" si="469"/>
        <v>13031.091556534204</v>
      </c>
      <c r="H455" s="2">
        <f t="shared" si="366"/>
        <v>212.91459682366326</v>
      </c>
      <c r="K455" s="2">
        <f t="shared" si="367"/>
        <v>154.91130912932505</v>
      </c>
      <c r="M455" s="2">
        <f t="shared" si="368"/>
        <v>1.1048765282861581</v>
      </c>
      <c r="O455" s="2">
        <f t="shared" ref="O455:P455" si="470">O196*O196</f>
        <v>73.826278907408209</v>
      </c>
      <c r="P455" s="2">
        <f t="shared" si="470"/>
        <v>273.73545586660299</v>
      </c>
      <c r="Q455" s="2">
        <f t="shared" si="370"/>
        <v>631.87754588309724</v>
      </c>
      <c r="R455" s="2">
        <f t="shared" si="370"/>
        <v>15066.587532124175</v>
      </c>
      <c r="S455" s="2">
        <f t="shared" si="370"/>
        <v>3.815612236068977</v>
      </c>
      <c r="T455" s="2">
        <f t="shared" si="371"/>
        <v>15549.937317254638</v>
      </c>
      <c r="AB455" s="2">
        <f t="shared" si="372"/>
        <v>136.39426948680995</v>
      </c>
    </row>
    <row r="456" spans="1:28">
      <c r="A456" s="21">
        <v>179</v>
      </c>
      <c r="C456" s="2">
        <f t="shared" ref="C456:E456" si="471">C197*C197</f>
        <v>9501.2267690499284</v>
      </c>
      <c r="D456" s="2">
        <f t="shared" si="471"/>
        <v>189.69157639267397</v>
      </c>
      <c r="E456" s="2">
        <f t="shared" si="471"/>
        <v>11297.527630248645</v>
      </c>
      <c r="H456" s="2">
        <f t="shared" si="366"/>
        <v>77.714662393513677</v>
      </c>
      <c r="K456" s="2">
        <f t="shared" si="367"/>
        <v>157.5496855101604</v>
      </c>
      <c r="M456" s="2">
        <f t="shared" si="368"/>
        <v>1.4907842193329646</v>
      </c>
      <c r="O456" s="2">
        <f t="shared" ref="O456:P456" si="472">O197*O197</f>
        <v>64.004954778839988</v>
      </c>
      <c r="P456" s="2">
        <f t="shared" si="472"/>
        <v>99.914514341288495</v>
      </c>
      <c r="Q456" s="2">
        <f t="shared" si="370"/>
        <v>323.85725667721493</v>
      </c>
      <c r="R456" s="2">
        <f t="shared" si="370"/>
        <v>13062.235669150943</v>
      </c>
      <c r="S456" s="2">
        <f t="shared" si="370"/>
        <v>1.3927134220686648</v>
      </c>
      <c r="T456" s="2">
        <f t="shared" si="371"/>
        <v>13333.383463627295</v>
      </c>
      <c r="AB456" s="2">
        <f t="shared" si="372"/>
        <v>135.9629714013962</v>
      </c>
    </row>
    <row r="457" spans="1:28">
      <c r="A457" s="21">
        <v>180</v>
      </c>
      <c r="C457" s="2">
        <f t="shared" ref="C457:E457" si="473">C198*C198</f>
        <v>9208.4953821072722</v>
      </c>
      <c r="D457" s="2">
        <f t="shared" si="473"/>
        <v>194.66463329904076</v>
      </c>
      <c r="E457" s="2">
        <f t="shared" si="473"/>
        <v>9675.0486737313895</v>
      </c>
      <c r="H457" s="2">
        <f t="shared" si="366"/>
        <v>5.7644158790312723</v>
      </c>
      <c r="K457" s="2">
        <f t="shared" si="367"/>
        <v>160.01899748208547</v>
      </c>
      <c r="M457" s="2">
        <f t="shared" si="368"/>
        <v>1.6961552767945212</v>
      </c>
      <c r="O457" s="2">
        <f t="shared" ref="O457:P457" si="474">O198*O198</f>
        <v>54.81297086516804</v>
      </c>
      <c r="P457" s="2">
        <f t="shared" si="474"/>
        <v>7.4110701285462</v>
      </c>
      <c r="Q457" s="2">
        <f t="shared" si="370"/>
        <v>102.53397877762652</v>
      </c>
      <c r="R457" s="2">
        <f t="shared" si="370"/>
        <v>11186.320584728166</v>
      </c>
      <c r="S457" s="2">
        <f t="shared" si="370"/>
        <v>0.10330327788675747</v>
      </c>
      <c r="T457" s="2">
        <f t="shared" si="371"/>
        <v>11254.411639370383</v>
      </c>
      <c r="AB457" s="2">
        <f t="shared" si="372"/>
        <v>136.86350243244053</v>
      </c>
    </row>
    <row r="458" spans="1:28">
      <c r="A458" s="21">
        <v>181</v>
      </c>
      <c r="C458" s="2">
        <f t="shared" ref="C458:E458" si="475">C199*C199</f>
        <v>8942.0222598007913</v>
      </c>
      <c r="D458" s="2">
        <f t="shared" si="475"/>
        <v>196.83034244364995</v>
      </c>
      <c r="E458" s="2">
        <f t="shared" si="475"/>
        <v>8167.5633809010596</v>
      </c>
      <c r="H458" s="2">
        <f t="shared" si="366"/>
        <v>17.536780445093065</v>
      </c>
      <c r="K458" s="2">
        <f t="shared" si="367"/>
        <v>162.31329625627887</v>
      </c>
      <c r="M458" s="2">
        <f t="shared" si="368"/>
        <v>1.66255284904929</v>
      </c>
      <c r="O458" s="2">
        <f t="shared" ref="O458:P458" si="476">O199*O199</f>
        <v>46.272471460764521</v>
      </c>
      <c r="P458" s="2">
        <f t="shared" si="476"/>
        <v>22.546310404193804</v>
      </c>
      <c r="Q458" s="2">
        <f t="shared" si="370"/>
        <v>4.219292556648897</v>
      </c>
      <c r="R458" s="2">
        <f t="shared" si="370"/>
        <v>9443.3615226049933</v>
      </c>
      <c r="S458" s="2">
        <f t="shared" si="370"/>
        <v>0.31427415050820273</v>
      </c>
      <c r="T458" s="2">
        <f t="shared" si="371"/>
        <v>9334.7206790150576</v>
      </c>
      <c r="AB458" s="2">
        <f t="shared" si="372"/>
        <v>139.20924455677638</v>
      </c>
    </row>
    <row r="459" spans="1:28">
      <c r="A459" s="21">
        <v>182</v>
      </c>
      <c r="C459" s="2">
        <f t="shared" ref="C459:E459" si="477">C200*C200</f>
        <v>8612.9164950552185</v>
      </c>
      <c r="D459" s="2">
        <f t="shared" si="477"/>
        <v>196.1661350950846</v>
      </c>
      <c r="E459" s="2">
        <f t="shared" si="477"/>
        <v>6778.7034158682</v>
      </c>
      <c r="H459" s="2">
        <f t="shared" si="366"/>
        <v>109.68201475090801</v>
      </c>
      <c r="K459" s="2">
        <f t="shared" si="367"/>
        <v>164.42705466603033</v>
      </c>
      <c r="M459" s="2">
        <f t="shared" si="368"/>
        <v>1.3995382643026071</v>
      </c>
      <c r="O459" s="2">
        <f t="shared" ref="O459:P459" si="478">O200*O200</f>
        <v>38.404031376753473</v>
      </c>
      <c r="P459" s="2">
        <f t="shared" si="478"/>
        <v>141.01361182424461</v>
      </c>
      <c r="Q459" s="2">
        <f t="shared" si="370"/>
        <v>32.237601441965751</v>
      </c>
      <c r="R459" s="2">
        <f t="shared" si="370"/>
        <v>7837.5574238272611</v>
      </c>
      <c r="S459" s="2">
        <f t="shared" si="370"/>
        <v>1.9655958013386294</v>
      </c>
      <c r="T459" s="2">
        <f t="shared" si="371"/>
        <v>7591.2854723878545</v>
      </c>
      <c r="AB459" s="2">
        <f t="shared" si="372"/>
        <v>143.01919427833349</v>
      </c>
    </row>
    <row r="460" spans="1:28">
      <c r="A460" s="21">
        <v>183</v>
      </c>
      <c r="C460" s="2">
        <f t="shared" ref="C460:E460" si="479">C201*C201</f>
        <v>8143.4377884058749</v>
      </c>
      <c r="D460" s="2">
        <f t="shared" si="479"/>
        <v>192.89901972149914</v>
      </c>
      <c r="E460" s="2">
        <f t="shared" si="479"/>
        <v>5511.8146639383413</v>
      </c>
      <c r="H460" s="2">
        <f t="shared" si="366"/>
        <v>255.98085766338946</v>
      </c>
      <c r="K460" s="2">
        <f t="shared" si="367"/>
        <v>166.35518048219174</v>
      </c>
      <c r="M460" s="2">
        <f t="shared" si="368"/>
        <v>0.98195042367873497</v>
      </c>
      <c r="O460" s="2">
        <f t="shared" ref="O460:P460" si="480">O201*O201</f>
        <v>31.226606374491709</v>
      </c>
      <c r="P460" s="2">
        <f t="shared" si="480"/>
        <v>329.10395910358949</v>
      </c>
      <c r="Q460" s="2">
        <f t="shared" si="370"/>
        <v>157.58146153713048</v>
      </c>
      <c r="R460" s="2">
        <f t="shared" si="370"/>
        <v>6372.7768111207561</v>
      </c>
      <c r="S460" s="2">
        <f t="shared" si="370"/>
        <v>4.5873965771769445</v>
      </c>
      <c r="T460" s="2">
        <f t="shared" si="371"/>
        <v>6035.4024874399593</v>
      </c>
      <c r="AB460" s="2">
        <f t="shared" si="372"/>
        <v>148.21333005755005</v>
      </c>
    </row>
    <row r="461" spans="1:28">
      <c r="A461" s="21">
        <v>184</v>
      </c>
      <c r="C461" s="2">
        <f t="shared" ref="C461:E461" si="481">C202*C202</f>
        <v>7477.4679960088715</v>
      </c>
      <c r="D461" s="2">
        <f t="shared" si="481"/>
        <v>187.47431184743391</v>
      </c>
      <c r="E461" s="2">
        <f t="shared" si="481"/>
        <v>4369.9491710812317</v>
      </c>
      <c r="H461" s="2">
        <f t="shared" si="366"/>
        <v>414.80502970952887</v>
      </c>
      <c r="K461" s="2">
        <f t="shared" si="367"/>
        <v>168.09302868078842</v>
      </c>
      <c r="M461" s="2">
        <f t="shared" si="368"/>
        <v>0.52861093224272793</v>
      </c>
      <c r="O461" s="2">
        <f t="shared" ref="O461:P461" si="482">O202*O202</f>
        <v>24.757487499477445</v>
      </c>
      <c r="P461" s="2">
        <f t="shared" si="482"/>
        <v>533.29760193631455</v>
      </c>
      <c r="Q461" s="2">
        <f t="shared" si="370"/>
        <v>328.24552728974373</v>
      </c>
      <c r="R461" s="2">
        <f t="shared" si="370"/>
        <v>5052.5484692811096</v>
      </c>
      <c r="S461" s="2">
        <f t="shared" si="370"/>
        <v>7.4336619966613435</v>
      </c>
      <c r="T461" s="2">
        <f t="shared" si="371"/>
        <v>4672.3795639881082</v>
      </c>
      <c r="AB461" s="2">
        <f t="shared" si="372"/>
        <v>154.60856311598258</v>
      </c>
    </row>
    <row r="462" spans="1:28">
      <c r="A462" s="21">
        <v>185</v>
      </c>
      <c r="C462" s="2">
        <f t="shared" ref="C462:E462" si="483">C203*C203</f>
        <v>6591.5500284052505</v>
      </c>
      <c r="D462" s="2">
        <f t="shared" si="483"/>
        <v>180.4981314922448</v>
      </c>
      <c r="E462" s="2">
        <f t="shared" si="483"/>
        <v>3355.8577912847677</v>
      </c>
      <c r="H462" s="2">
        <f t="shared" si="366"/>
        <v>540.96225944419484</v>
      </c>
      <c r="K462" s="2">
        <f t="shared" si="367"/>
        <v>169.63641263328878</v>
      </c>
      <c r="M462" s="2">
        <f t="shared" si="368"/>
        <v>0.1685142691713491</v>
      </c>
      <c r="O462" s="2">
        <f t="shared" ref="O462:P462" si="484">O203*O203</f>
        <v>19.012259425708567</v>
      </c>
      <c r="P462" s="2">
        <f t="shared" si="484"/>
        <v>695.49271353257325</v>
      </c>
      <c r="Q462" s="2">
        <f t="shared" si="370"/>
        <v>484.52333979275011</v>
      </c>
      <c r="R462" s="2">
        <f t="shared" si="370"/>
        <v>3880.0529440221617</v>
      </c>
      <c r="S462" s="2">
        <f t="shared" si="370"/>
        <v>9.6945077847160679</v>
      </c>
      <c r="T462" s="2">
        <f t="shared" si="371"/>
        <v>3501.854665223093</v>
      </c>
      <c r="AB462" s="2">
        <f t="shared" si="372"/>
        <v>161.91802996276593</v>
      </c>
    </row>
    <row r="463" spans="1:28">
      <c r="A463" s="21">
        <v>186</v>
      </c>
      <c r="C463" s="2">
        <f t="shared" ref="C463:E463" si="485">C204*C204</f>
        <v>5503.3309149776396</v>
      </c>
      <c r="D463" s="2">
        <f t="shared" si="485"/>
        <v>172.66504136038654</v>
      </c>
      <c r="E463" s="2">
        <f t="shared" si="485"/>
        <v>2471.9835595067666</v>
      </c>
      <c r="H463" s="2">
        <f t="shared" si="366"/>
        <v>598.5554180016594</v>
      </c>
      <c r="K463" s="2">
        <f t="shared" si="367"/>
        <v>170.98161419256957</v>
      </c>
      <c r="M463" s="2">
        <f t="shared" si="368"/>
        <v>4.1233400434485422E-3</v>
      </c>
      <c r="O463" s="2">
        <f t="shared" ref="O463:P463" si="486">O204*O204</f>
        <v>14.004762910837229</v>
      </c>
      <c r="P463" s="2">
        <f t="shared" si="486"/>
        <v>769.53784593644809</v>
      </c>
      <c r="Q463" s="2">
        <f t="shared" si="370"/>
        <v>575.91606831591355</v>
      </c>
      <c r="R463" s="2">
        <f t="shared" si="370"/>
        <v>2858.1148797627084</v>
      </c>
      <c r="S463" s="2">
        <f t="shared" si="370"/>
        <v>10.726626595657912</v>
      </c>
      <c r="T463" s="2">
        <f t="shared" si="371"/>
        <v>2518.6533793025892</v>
      </c>
      <c r="AB463" s="2">
        <f t="shared" si="372"/>
        <v>169.75757623704419</v>
      </c>
    </row>
    <row r="464" spans="1:28">
      <c r="A464" s="21">
        <v>187</v>
      </c>
      <c r="C464" s="2">
        <f t="shared" ref="C464:E464" si="487">C205*C205</f>
        <v>4274.2961125470201</v>
      </c>
      <c r="D464" s="2">
        <f t="shared" si="487"/>
        <v>164.68399479297597</v>
      </c>
      <c r="E464" s="2">
        <f t="shared" si="487"/>
        <v>1720.4558061899054</v>
      </c>
      <c r="H464" s="2">
        <f t="shared" si="366"/>
        <v>571.19678793703224</v>
      </c>
      <c r="K464" s="2">
        <f t="shared" si="367"/>
        <v>172.12539265024625</v>
      </c>
      <c r="M464" s="2">
        <f t="shared" si="368"/>
        <v>8.2214396839770776E-2</v>
      </c>
      <c r="O464" s="2">
        <f t="shared" ref="O464:P464" si="488">O205*O205</f>
        <v>9.7470614525732167</v>
      </c>
      <c r="P464" s="2">
        <f t="shared" si="488"/>
        <v>734.36399132830854</v>
      </c>
      <c r="Q464" s="2">
        <f t="shared" si="370"/>
        <v>574.90241290650681</v>
      </c>
      <c r="R464" s="2">
        <f t="shared" si="370"/>
        <v>1989.1962148108519</v>
      </c>
      <c r="S464" s="2">
        <f t="shared" si="370"/>
        <v>10.236336473731239</v>
      </c>
      <c r="T464" s="2">
        <f t="shared" si="371"/>
        <v>1714.0410183542847</v>
      </c>
      <c r="AB464" s="2">
        <f t="shared" si="372"/>
        <v>177.66301072802838</v>
      </c>
    </row>
    <row r="465" spans="1:28">
      <c r="A465" s="21">
        <v>188</v>
      </c>
      <c r="C465" s="2">
        <f t="shared" ref="C465:E465" si="489">C206*C206</f>
        <v>3004.7165428562121</v>
      </c>
      <c r="D465" s="2">
        <f t="shared" si="489"/>
        <v>157.21437266423612</v>
      </c>
      <c r="E465" s="2">
        <f t="shared" si="489"/>
        <v>1103.0850275178752</v>
      </c>
      <c r="H465" s="2">
        <f t="shared" si="366"/>
        <v>466.67106990588275</v>
      </c>
      <c r="K465" s="2">
        <f t="shared" si="367"/>
        <v>173.06499254383408</v>
      </c>
      <c r="M465" s="2">
        <f t="shared" si="368"/>
        <v>0.38056719316638293</v>
      </c>
      <c r="O465" s="2">
        <f t="shared" ref="O465:P465" si="490">O206*O206</f>
        <v>6.2494122266591994</v>
      </c>
      <c r="P465" s="2">
        <f t="shared" si="490"/>
        <v>599.97961608164917</v>
      </c>
      <c r="Q465" s="2">
        <f t="shared" si="370"/>
        <v>483.7623806284285</v>
      </c>
      <c r="R465" s="2">
        <f t="shared" si="370"/>
        <v>1275.3902503386223</v>
      </c>
      <c r="S465" s="2">
        <f t="shared" si="370"/>
        <v>8.3631459332345877</v>
      </c>
      <c r="T465" s="2">
        <f t="shared" si="371"/>
        <v>1077.1980788829651</v>
      </c>
      <c r="AB465" s="2">
        <f t="shared" si="372"/>
        <v>185.12000935401727</v>
      </c>
    </row>
    <row r="466" spans="1:28">
      <c r="A466" s="21">
        <v>189</v>
      </c>
      <c r="C466" s="2">
        <f t="shared" ref="C466:E466" si="491">C207*C207</f>
        <v>1820.5089079579982</v>
      </c>
      <c r="D466" s="2">
        <f t="shared" si="491"/>
        <v>150.81986108041312</v>
      </c>
      <c r="E466" s="2">
        <f t="shared" si="491"/>
        <v>621.35852377186461</v>
      </c>
      <c r="H466" s="2">
        <f t="shared" si="366"/>
        <v>314.72030229822781</v>
      </c>
      <c r="K466" s="2">
        <f t="shared" si="367"/>
        <v>173.79815029488864</v>
      </c>
      <c r="M466" s="2">
        <f t="shared" si="368"/>
        <v>0.81428759493591862</v>
      </c>
      <c r="O466" s="2">
        <f t="shared" ref="O466:P466" si="492">O207*O207</f>
        <v>3.5202413764390368</v>
      </c>
      <c r="P466" s="2">
        <f t="shared" si="492"/>
        <v>404.62282391765893</v>
      </c>
      <c r="Q466" s="2">
        <f t="shared" si="370"/>
        <v>332.66141171903246</v>
      </c>
      <c r="R466" s="2">
        <f t="shared" si="370"/>
        <v>718.41660743654109</v>
      </c>
      <c r="S466" s="2">
        <f t="shared" si="370"/>
        <v>5.6400578180320338</v>
      </c>
      <c r="T466" s="2">
        <f t="shared" si="371"/>
        <v>596.74741651943214</v>
      </c>
      <c r="AB466" s="2">
        <f t="shared" si="372"/>
        <v>191.60579341357487</v>
      </c>
    </row>
    <row r="467" spans="1:28">
      <c r="A467" s="21">
        <v>190</v>
      </c>
      <c r="C467" s="2">
        <f t="shared" ref="C467:E467" si="493">C208*C208</f>
        <v>853.76650722607508</v>
      </c>
      <c r="D467" s="2">
        <f t="shared" si="493"/>
        <v>145.94249922282376</v>
      </c>
      <c r="E467" s="2">
        <f t="shared" si="493"/>
        <v>276.43681629364062</v>
      </c>
      <c r="H467" s="2">
        <f t="shared" si="366"/>
        <v>158.58097895220274</v>
      </c>
      <c r="K467" s="2">
        <f t="shared" si="367"/>
        <v>174.32309966217144</v>
      </c>
      <c r="M467" s="2">
        <f t="shared" si="368"/>
        <v>1.2599635932863855</v>
      </c>
      <c r="O467" s="2">
        <f t="shared" ref="O467:P467" si="494">O208*O208</f>
        <v>1.5661237135377901</v>
      </c>
      <c r="P467" s="2">
        <f t="shared" si="494"/>
        <v>203.88097957043837</v>
      </c>
      <c r="Q467" s="2">
        <f t="shared" si="370"/>
        <v>169.70900949907616</v>
      </c>
      <c r="R467" s="2">
        <f t="shared" si="370"/>
        <v>319.61708439546834</v>
      </c>
      <c r="S467" s="2">
        <f t="shared" si="370"/>
        <v>2.8419071906044837</v>
      </c>
      <c r="T467" s="2">
        <f t="shared" si="371"/>
        <v>262.18222689573724</v>
      </c>
      <c r="AB467" s="2">
        <f t="shared" si="372"/>
        <v>196.63860825080104</v>
      </c>
    </row>
    <row r="468" spans="1:28">
      <c r="A468" s="21">
        <v>191</v>
      </c>
      <c r="C468" s="2">
        <f t="shared" ref="C468:E468" si="495">C209*C209</f>
        <v>220.48688362535535</v>
      </c>
      <c r="D468" s="2">
        <f t="shared" si="495"/>
        <v>142.89398382886031</v>
      </c>
      <c r="E468" s="2">
        <f t="shared" si="495"/>
        <v>69.150851688062133</v>
      </c>
      <c r="H468" s="2">
        <f t="shared" si="366"/>
        <v>42.681416999915207</v>
      </c>
      <c r="K468" s="2">
        <f t="shared" si="367"/>
        <v>174.63857599667585</v>
      </c>
      <c r="M468" s="2">
        <f t="shared" si="368"/>
        <v>1.5907813006681257</v>
      </c>
      <c r="O468" s="2">
        <f t="shared" ref="O468:P468" si="496">O209*O209</f>
        <v>0.39176687856573605</v>
      </c>
      <c r="P468" s="2">
        <f t="shared" si="496"/>
        <v>54.873725492764549</v>
      </c>
      <c r="Q468" s="2">
        <f t="shared" si="370"/>
        <v>45.992368161750548</v>
      </c>
      <c r="R468" s="2">
        <f t="shared" si="370"/>
        <v>79.952424197088831</v>
      </c>
      <c r="S468" s="2">
        <f t="shared" si="370"/>
        <v>0.7648876093380903</v>
      </c>
      <c r="T468" s="2">
        <f t="shared" si="371"/>
        <v>65.07702809993414</v>
      </c>
      <c r="AB468" s="2">
        <f t="shared" si="372"/>
        <v>199.82844585725829</v>
      </c>
    </row>
    <row r="469" spans="1:28">
      <c r="A469" s="21">
        <v>192</v>
      </c>
      <c r="C469" s="2">
        <f t="shared" ref="C469:E469" si="497">C210*C210</f>
        <v>2.5058729015427304E-26</v>
      </c>
      <c r="D469" s="2">
        <f t="shared" si="497"/>
        <v>141.8577100399913</v>
      </c>
      <c r="E469" s="2">
        <f t="shared" si="497"/>
        <v>3.8776167773235531E-27</v>
      </c>
      <c r="H469" s="2">
        <f t="shared" si="366"/>
        <v>9.2215647339994892E-27</v>
      </c>
      <c r="K469" s="2">
        <f t="shared" si="367"/>
        <v>174.74381928827958</v>
      </c>
      <c r="M469" s="2">
        <f t="shared" si="368"/>
        <v>1.7126089269496516</v>
      </c>
      <c r="O469" s="2">
        <f t="shared" ref="O469:P469" si="498">O210*O210</f>
        <v>2.1968230094676112E-29</v>
      </c>
      <c r="P469" s="2">
        <f t="shared" si="498"/>
        <v>1.1855782853419687E-26</v>
      </c>
      <c r="Q469" s="2">
        <f t="shared" si="370"/>
        <v>1.0857063931294958E-26</v>
      </c>
      <c r="R469" s="2">
        <f t="shared" si="370"/>
        <v>4.4833122642196231E-27</v>
      </c>
      <c r="S469" s="2">
        <f t="shared" si="370"/>
        <v>1.6525835128106889E-28</v>
      </c>
      <c r="T469" s="2">
        <f t="shared" si="371"/>
        <v>2.9270540828317426E-27</v>
      </c>
      <c r="AB469" s="2">
        <f t="shared" si="372"/>
        <v>200.92114858215547</v>
      </c>
    </row>
    <row r="470" spans="1:28">
      <c r="A470" s="21">
        <v>193</v>
      </c>
      <c r="C470" s="2">
        <f t="shared" ref="C470:E470" si="499">C211*C211</f>
        <v>220.48688362535609</v>
      </c>
      <c r="D470" s="2">
        <f t="shared" si="499"/>
        <v>142.89398382886031</v>
      </c>
      <c r="E470" s="2">
        <f t="shared" si="499"/>
        <v>69.150851688060058</v>
      </c>
      <c r="H470" s="2">
        <f t="shared" ref="H470:H532" si="500">H211*H211</f>
        <v>42.681416999917182</v>
      </c>
      <c r="K470" s="2">
        <f t="shared" ref="K470:K532" si="501">K211*K211</f>
        <v>174.63857599667585</v>
      </c>
      <c r="M470" s="2">
        <f t="shared" ref="M470:M532" si="502">M211*M211</f>
        <v>1.5907813006681257</v>
      </c>
      <c r="O470" s="2">
        <f t="shared" ref="O470:P470" si="503">O211*O211</f>
        <v>0.39176687856572356</v>
      </c>
      <c r="P470" s="2">
        <f t="shared" si="503"/>
        <v>54.873725492767072</v>
      </c>
      <c r="Q470" s="2">
        <f t="shared" ref="Q470:S532" si="504">Q211*Q211</f>
        <v>45.992368161753006</v>
      </c>
      <c r="R470" s="2">
        <f t="shared" si="504"/>
        <v>79.952424197086444</v>
      </c>
      <c r="S470" s="2">
        <f t="shared" si="504"/>
        <v>0.7648876093381245</v>
      </c>
      <c r="T470" s="2">
        <f t="shared" ref="T470:T532" si="505">T211*T211</f>
        <v>65.07702809993161</v>
      </c>
      <c r="AB470" s="2">
        <f t="shared" ref="AB470:AB532" si="506">AB211*AB211</f>
        <v>199.82844585725829</v>
      </c>
    </row>
    <row r="471" spans="1:28">
      <c r="A471" s="21">
        <v>194</v>
      </c>
      <c r="C471" s="2">
        <f t="shared" ref="C471:E471" si="507">C212*C212</f>
        <v>853.76650722604973</v>
      </c>
      <c r="D471" s="2">
        <f t="shared" si="507"/>
        <v>145.94249922282376</v>
      </c>
      <c r="E471" s="2">
        <f t="shared" si="507"/>
        <v>276.43681629362658</v>
      </c>
      <c r="H471" s="2">
        <f t="shared" si="500"/>
        <v>158.58097895220243</v>
      </c>
      <c r="K471" s="2">
        <f t="shared" si="501"/>
        <v>174.32309966217144</v>
      </c>
      <c r="M471" s="2">
        <f t="shared" si="502"/>
        <v>1.2599635932863855</v>
      </c>
      <c r="O471" s="2">
        <f t="shared" ref="O471:P471" si="508">O212*O212</f>
        <v>1.5661237135377151</v>
      </c>
      <c r="P471" s="2">
        <f t="shared" si="508"/>
        <v>203.88097957043837</v>
      </c>
      <c r="Q471" s="2">
        <f t="shared" si="504"/>
        <v>169.70900949907693</v>
      </c>
      <c r="R471" s="2">
        <f t="shared" si="504"/>
        <v>319.6170843954522</v>
      </c>
      <c r="S471" s="2">
        <f t="shared" si="504"/>
        <v>2.8419071906045259</v>
      </c>
      <c r="T471" s="2">
        <f t="shared" si="505"/>
        <v>262.18222689572229</v>
      </c>
      <c r="AB471" s="2">
        <f t="shared" si="506"/>
        <v>196.63860825080104</v>
      </c>
    </row>
    <row r="472" spans="1:28">
      <c r="A472" s="21">
        <v>195</v>
      </c>
      <c r="C472" s="2">
        <f t="shared" ref="C472:E472" si="509">C213*C213</f>
        <v>1820.5089079580011</v>
      </c>
      <c r="D472" s="2">
        <f t="shared" si="509"/>
        <v>150.81986108041281</v>
      </c>
      <c r="E472" s="2">
        <f t="shared" si="509"/>
        <v>621.35852377187325</v>
      </c>
      <c r="H472" s="2">
        <f t="shared" si="500"/>
        <v>314.72030229822303</v>
      </c>
      <c r="K472" s="2">
        <f t="shared" si="501"/>
        <v>173.79815029488864</v>
      </c>
      <c r="M472" s="2">
        <f t="shared" si="502"/>
        <v>0.81428759493593839</v>
      </c>
      <c r="O472" s="2">
        <f t="shared" ref="O472:P472" si="510">O213*O213</f>
        <v>3.5202413764391118</v>
      </c>
      <c r="P472" s="2">
        <f t="shared" si="510"/>
        <v>404.62282391765496</v>
      </c>
      <c r="Q472" s="2">
        <f t="shared" si="504"/>
        <v>332.66141171902808</v>
      </c>
      <c r="R472" s="2">
        <f t="shared" si="504"/>
        <v>718.41660743655154</v>
      </c>
      <c r="S472" s="2">
        <f t="shared" si="504"/>
        <v>5.6400578180322025</v>
      </c>
      <c r="T472" s="2">
        <f t="shared" si="505"/>
        <v>596.74741651943975</v>
      </c>
      <c r="AB472" s="2">
        <f t="shared" si="506"/>
        <v>191.60579341357487</v>
      </c>
    </row>
    <row r="473" spans="1:28">
      <c r="A473" s="21">
        <v>196</v>
      </c>
      <c r="C473" s="2">
        <f t="shared" ref="C473:E473" si="511">C214*C214</f>
        <v>3004.716542856198</v>
      </c>
      <c r="D473" s="2">
        <f t="shared" si="511"/>
        <v>157.21437266423598</v>
      </c>
      <c r="E473" s="2">
        <f t="shared" si="511"/>
        <v>1103.0850275178673</v>
      </c>
      <c r="H473" s="2">
        <f t="shared" si="500"/>
        <v>466.67106990588229</v>
      </c>
      <c r="K473" s="2">
        <f t="shared" si="501"/>
        <v>173.06499254383408</v>
      </c>
      <c r="M473" s="2">
        <f t="shared" si="502"/>
        <v>0.38056719316639032</v>
      </c>
      <c r="O473" s="2">
        <f t="shared" ref="O473:P473" si="512">O214*O214</f>
        <v>6.2494122266591994</v>
      </c>
      <c r="P473" s="2">
        <f t="shared" si="512"/>
        <v>599.97961608164917</v>
      </c>
      <c r="Q473" s="2">
        <f t="shared" si="504"/>
        <v>483.7623806284285</v>
      </c>
      <c r="R473" s="2">
        <f t="shared" si="504"/>
        <v>1275.3902503386137</v>
      </c>
      <c r="S473" s="2">
        <f t="shared" si="504"/>
        <v>8.3631459332346498</v>
      </c>
      <c r="T473" s="2">
        <f t="shared" si="505"/>
        <v>1077.1980788829567</v>
      </c>
      <c r="AB473" s="2">
        <f t="shared" si="506"/>
        <v>185.12000935401727</v>
      </c>
    </row>
    <row r="474" spans="1:28">
      <c r="A474" s="21">
        <v>197</v>
      </c>
      <c r="C474" s="2">
        <f t="shared" ref="C474:E474" si="513">C215*C215</f>
        <v>4274.2961125469701</v>
      </c>
      <c r="D474" s="2">
        <f t="shared" si="513"/>
        <v>164.68399479297619</v>
      </c>
      <c r="E474" s="2">
        <f t="shared" si="513"/>
        <v>1720.4558061898706</v>
      </c>
      <c r="H474" s="2">
        <f t="shared" si="500"/>
        <v>571.19678793703395</v>
      </c>
      <c r="K474" s="2">
        <f t="shared" si="501"/>
        <v>172.12539265024625</v>
      </c>
      <c r="M474" s="2">
        <f t="shared" si="502"/>
        <v>8.2214396839766196E-2</v>
      </c>
      <c r="O474" s="2">
        <f t="shared" ref="O474:P474" si="514">O215*O215</f>
        <v>9.747061452572968</v>
      </c>
      <c r="P474" s="2">
        <f t="shared" si="514"/>
        <v>734.36399132830854</v>
      </c>
      <c r="Q474" s="2">
        <f t="shared" si="504"/>
        <v>574.90241290650886</v>
      </c>
      <c r="R474" s="2">
        <f t="shared" si="504"/>
        <v>1989.1962148108114</v>
      </c>
      <c r="S474" s="2">
        <f t="shared" si="504"/>
        <v>10.236336473731011</v>
      </c>
      <c r="T474" s="2">
        <f t="shared" si="505"/>
        <v>1714.0410183542494</v>
      </c>
      <c r="AB474" s="2">
        <f t="shared" si="506"/>
        <v>177.66301072802838</v>
      </c>
    </row>
    <row r="475" spans="1:28">
      <c r="A475" s="21">
        <v>198</v>
      </c>
      <c r="C475" s="2">
        <f t="shared" ref="C475:E475" si="515">C216*C216</f>
        <v>5503.3309149776633</v>
      </c>
      <c r="D475" s="2">
        <f t="shared" si="515"/>
        <v>172.66504136038671</v>
      </c>
      <c r="E475" s="2">
        <f t="shared" si="515"/>
        <v>2471.983559506783</v>
      </c>
      <c r="H475" s="2">
        <f t="shared" si="500"/>
        <v>598.55541800165906</v>
      </c>
      <c r="K475" s="2">
        <f t="shared" si="501"/>
        <v>170.98161419256957</v>
      </c>
      <c r="M475" s="2">
        <f t="shared" si="502"/>
        <v>4.12334004344957E-3</v>
      </c>
      <c r="O475" s="2">
        <f t="shared" ref="O475:P475" si="516">O216*O216</f>
        <v>14.004762910837378</v>
      </c>
      <c r="P475" s="2">
        <f t="shared" si="516"/>
        <v>769.53784593644809</v>
      </c>
      <c r="Q475" s="2">
        <f t="shared" si="504"/>
        <v>575.91606831591253</v>
      </c>
      <c r="R475" s="2">
        <f t="shared" si="504"/>
        <v>2858.1148797627275</v>
      </c>
      <c r="S475" s="2">
        <f t="shared" si="504"/>
        <v>10.726626595657958</v>
      </c>
      <c r="T475" s="2">
        <f t="shared" si="505"/>
        <v>2518.653379302606</v>
      </c>
      <c r="AB475" s="2">
        <f t="shared" si="506"/>
        <v>169.75757623704419</v>
      </c>
    </row>
    <row r="476" spans="1:28">
      <c r="A476" s="21">
        <v>199</v>
      </c>
      <c r="C476" s="2">
        <f t="shared" ref="C476:E476" si="517">C217*C217</f>
        <v>6591.5500284052323</v>
      </c>
      <c r="D476" s="2">
        <f t="shared" si="517"/>
        <v>180.4981314922448</v>
      </c>
      <c r="E476" s="2">
        <f t="shared" si="517"/>
        <v>3355.8577912847536</v>
      </c>
      <c r="H476" s="2">
        <f t="shared" si="500"/>
        <v>540.96225944419518</v>
      </c>
      <c r="K476" s="2">
        <f t="shared" si="501"/>
        <v>169.63641263328878</v>
      </c>
      <c r="M476" s="2">
        <f t="shared" si="502"/>
        <v>0.1685142691713491</v>
      </c>
      <c r="O476" s="2">
        <f t="shared" ref="O476:P476" si="518">O217*O217</f>
        <v>19.012259425708567</v>
      </c>
      <c r="P476" s="2">
        <f t="shared" si="518"/>
        <v>695.49271353257325</v>
      </c>
      <c r="Q476" s="2">
        <f t="shared" si="504"/>
        <v>484.52333979275011</v>
      </c>
      <c r="R476" s="2">
        <f t="shared" si="504"/>
        <v>3880.0529440221458</v>
      </c>
      <c r="S476" s="2">
        <f t="shared" si="504"/>
        <v>9.6945077847160235</v>
      </c>
      <c r="T476" s="2">
        <f t="shared" si="505"/>
        <v>3501.8546652230793</v>
      </c>
      <c r="AB476" s="2">
        <f t="shared" si="506"/>
        <v>161.91802996276593</v>
      </c>
    </row>
    <row r="477" spans="1:28">
      <c r="A477" s="21">
        <v>200</v>
      </c>
      <c r="C477" s="2">
        <f t="shared" ref="C477:E477" si="519">C218*C218</f>
        <v>7477.4679960088542</v>
      </c>
      <c r="D477" s="2">
        <f t="shared" si="519"/>
        <v>187.47431184743391</v>
      </c>
      <c r="E477" s="2">
        <f t="shared" si="519"/>
        <v>4369.9491710812163</v>
      </c>
      <c r="H477" s="2">
        <f t="shared" si="500"/>
        <v>414.80502970952932</v>
      </c>
      <c r="K477" s="2">
        <f t="shared" si="501"/>
        <v>168.09302868078842</v>
      </c>
      <c r="M477" s="2">
        <f t="shared" si="502"/>
        <v>0.52861093224272793</v>
      </c>
      <c r="O477" s="2">
        <f t="shared" ref="O477:P477" si="520">O218*O218</f>
        <v>24.757487499477254</v>
      </c>
      <c r="P477" s="2">
        <f t="shared" si="520"/>
        <v>533.29760193631455</v>
      </c>
      <c r="Q477" s="2">
        <f t="shared" si="504"/>
        <v>328.24552728974453</v>
      </c>
      <c r="R477" s="2">
        <f t="shared" si="504"/>
        <v>5052.5484692810915</v>
      </c>
      <c r="S477" s="2">
        <f t="shared" si="504"/>
        <v>7.4336619966612858</v>
      </c>
      <c r="T477" s="2">
        <f t="shared" si="505"/>
        <v>4672.3795639880927</v>
      </c>
      <c r="AB477" s="2">
        <f t="shared" si="506"/>
        <v>154.60856311598258</v>
      </c>
    </row>
    <row r="478" spans="1:28">
      <c r="A478" s="21">
        <v>201</v>
      </c>
      <c r="C478" s="2">
        <f t="shared" ref="C478:E478" si="521">C219*C219</f>
        <v>8143.4377884058777</v>
      </c>
      <c r="D478" s="2">
        <f t="shared" si="521"/>
        <v>192.899019721499</v>
      </c>
      <c r="E478" s="2">
        <f t="shared" si="521"/>
        <v>5511.8146639383222</v>
      </c>
      <c r="H478" s="2">
        <f t="shared" si="500"/>
        <v>255.98085766339406</v>
      </c>
      <c r="K478" s="2">
        <f t="shared" si="501"/>
        <v>166.35518048219174</v>
      </c>
      <c r="M478" s="2">
        <f t="shared" si="502"/>
        <v>0.98195042367872509</v>
      </c>
      <c r="O478" s="2">
        <f t="shared" ref="O478:P478" si="522">O219*O219</f>
        <v>31.226606374491482</v>
      </c>
      <c r="P478" s="2">
        <f t="shared" si="522"/>
        <v>329.10395910359307</v>
      </c>
      <c r="Q478" s="2">
        <f t="shared" si="504"/>
        <v>157.58146153713352</v>
      </c>
      <c r="R478" s="2">
        <f t="shared" si="504"/>
        <v>6372.7768111207315</v>
      </c>
      <c r="S478" s="2">
        <f t="shared" si="504"/>
        <v>4.5873965771767544</v>
      </c>
      <c r="T478" s="2">
        <f t="shared" si="505"/>
        <v>6035.4024874399438</v>
      </c>
      <c r="AB478" s="2">
        <f t="shared" si="506"/>
        <v>148.21333005755247</v>
      </c>
    </row>
    <row r="479" spans="1:28">
      <c r="A479" s="21">
        <v>202</v>
      </c>
      <c r="C479" s="2">
        <f t="shared" ref="C479:E479" si="523">C220*C220</f>
        <v>8612.9164950551985</v>
      </c>
      <c r="D479" s="2">
        <f t="shared" si="523"/>
        <v>196.1661350950846</v>
      </c>
      <c r="E479" s="2">
        <f t="shared" si="523"/>
        <v>6778.7034158681781</v>
      </c>
      <c r="H479" s="2">
        <f t="shared" si="500"/>
        <v>109.68201475090838</v>
      </c>
      <c r="K479" s="2">
        <f t="shared" si="501"/>
        <v>164.42705466603033</v>
      </c>
      <c r="M479" s="2">
        <f t="shared" si="502"/>
        <v>1.3995382643026071</v>
      </c>
      <c r="O479" s="2">
        <f t="shared" ref="O479:P479" si="524">O220*O220</f>
        <v>38.404031376753473</v>
      </c>
      <c r="P479" s="2">
        <f t="shared" si="524"/>
        <v>141.01361182424461</v>
      </c>
      <c r="Q479" s="2">
        <f t="shared" si="504"/>
        <v>32.237601441965751</v>
      </c>
      <c r="R479" s="2">
        <f t="shared" si="504"/>
        <v>7837.5574238272393</v>
      </c>
      <c r="S479" s="2">
        <f t="shared" si="504"/>
        <v>1.9655958013385797</v>
      </c>
      <c r="T479" s="2">
        <f t="shared" si="505"/>
        <v>7591.2854723878345</v>
      </c>
      <c r="AB479" s="2">
        <f t="shared" si="506"/>
        <v>143.01919427833349</v>
      </c>
    </row>
    <row r="480" spans="1:28">
      <c r="A480" s="21">
        <v>203</v>
      </c>
      <c r="C480" s="2">
        <f t="shared" ref="C480:E480" si="525">C221*C221</f>
        <v>8942.0222598007731</v>
      </c>
      <c r="D480" s="2">
        <f t="shared" si="525"/>
        <v>196.83034244364995</v>
      </c>
      <c r="E480" s="2">
        <f t="shared" si="525"/>
        <v>8167.5633809010387</v>
      </c>
      <c r="H480" s="2">
        <f t="shared" si="500"/>
        <v>17.536780445093207</v>
      </c>
      <c r="K480" s="2">
        <f t="shared" si="501"/>
        <v>162.31329625627887</v>
      </c>
      <c r="M480" s="2">
        <f t="shared" si="502"/>
        <v>1.66255284904929</v>
      </c>
      <c r="O480" s="2">
        <f t="shared" ref="O480:P480" si="526">O221*O221</f>
        <v>46.272471460764386</v>
      </c>
      <c r="P480" s="2">
        <f t="shared" si="526"/>
        <v>22.546310404193989</v>
      </c>
      <c r="Q480" s="2">
        <f t="shared" si="504"/>
        <v>4.2192925566487771</v>
      </c>
      <c r="R480" s="2">
        <f t="shared" si="504"/>
        <v>9443.3615226049715</v>
      </c>
      <c r="S480" s="2">
        <f t="shared" si="504"/>
        <v>0.31427415050820573</v>
      </c>
      <c r="T480" s="2">
        <f t="shared" si="505"/>
        <v>9334.7206790150321</v>
      </c>
      <c r="AB480" s="2">
        <f t="shared" si="506"/>
        <v>139.20924455677638</v>
      </c>
    </row>
    <row r="481" spans="1:28">
      <c r="A481" s="21">
        <v>204</v>
      </c>
      <c r="C481" s="2">
        <f t="shared" ref="C481:E481" si="527">C222*C222</f>
        <v>9208.4953821072504</v>
      </c>
      <c r="D481" s="2">
        <f t="shared" si="527"/>
        <v>194.66463329904076</v>
      </c>
      <c r="E481" s="2">
        <f t="shared" si="527"/>
        <v>9675.048673731364</v>
      </c>
      <c r="H481" s="2">
        <f t="shared" si="500"/>
        <v>5.7644158790311844</v>
      </c>
      <c r="K481" s="2">
        <f t="shared" si="501"/>
        <v>160.01899748208547</v>
      </c>
      <c r="M481" s="2">
        <f t="shared" si="502"/>
        <v>1.6961552767945212</v>
      </c>
      <c r="O481" s="2">
        <f t="shared" ref="O481:P481" si="528">O222*O222</f>
        <v>54.812970865167749</v>
      </c>
      <c r="P481" s="2">
        <f t="shared" si="528"/>
        <v>7.4110701285460916</v>
      </c>
      <c r="Q481" s="2">
        <f t="shared" si="504"/>
        <v>102.53397877762572</v>
      </c>
      <c r="R481" s="2">
        <f t="shared" si="504"/>
        <v>11186.320584728133</v>
      </c>
      <c r="S481" s="2">
        <f t="shared" si="504"/>
        <v>0.10330327788675633</v>
      </c>
      <c r="T481" s="2">
        <f t="shared" si="505"/>
        <v>11254.41163937035</v>
      </c>
      <c r="AB481" s="2">
        <f t="shared" si="506"/>
        <v>136.86350243244053</v>
      </c>
    </row>
    <row r="482" spans="1:28">
      <c r="A482" s="21">
        <v>205</v>
      </c>
      <c r="C482" s="2">
        <f t="shared" ref="C482:E482" si="529">C223*C223</f>
        <v>9501.2267690499411</v>
      </c>
      <c r="D482" s="2">
        <f t="shared" si="529"/>
        <v>189.69157639267428</v>
      </c>
      <c r="E482" s="2">
        <f t="shared" si="529"/>
        <v>11297.527630248622</v>
      </c>
      <c r="H482" s="2">
        <f t="shared" si="500"/>
        <v>77.714662393510508</v>
      </c>
      <c r="K482" s="2">
        <f t="shared" si="501"/>
        <v>157.5496855101604</v>
      </c>
      <c r="M482" s="2">
        <f t="shared" si="502"/>
        <v>1.490784219332989</v>
      </c>
      <c r="O482" s="2">
        <f t="shared" ref="O482:P482" si="530">O223*O223</f>
        <v>64.004954778839988</v>
      </c>
      <c r="P482" s="2">
        <f t="shared" si="530"/>
        <v>99.914514341284701</v>
      </c>
      <c r="Q482" s="2">
        <f t="shared" si="504"/>
        <v>323.857256677208</v>
      </c>
      <c r="R482" s="2">
        <f t="shared" si="504"/>
        <v>13062.235669150918</v>
      </c>
      <c r="S482" s="2">
        <f t="shared" si="504"/>
        <v>1.3927134220686397</v>
      </c>
      <c r="T482" s="2">
        <f t="shared" si="505"/>
        <v>13333.383463627266</v>
      </c>
      <c r="AB482" s="2">
        <f t="shared" si="506"/>
        <v>135.9629714013962</v>
      </c>
    </row>
    <row r="483" spans="1:28">
      <c r="A483" s="21">
        <v>206</v>
      </c>
      <c r="C483" s="2">
        <f t="shared" ref="C483:E483" si="531">C224*C224</f>
        <v>9912.6343008431959</v>
      </c>
      <c r="D483" s="2">
        <f t="shared" si="531"/>
        <v>182.18164911026744</v>
      </c>
      <c r="E483" s="2">
        <f t="shared" si="531"/>
        <v>13031.091556534177</v>
      </c>
      <c r="H483" s="2">
        <f t="shared" si="500"/>
        <v>212.91459682366286</v>
      </c>
      <c r="K483" s="2">
        <f t="shared" si="501"/>
        <v>154.91130912932505</v>
      </c>
      <c r="M483" s="2">
        <f t="shared" si="502"/>
        <v>1.1048765282861581</v>
      </c>
      <c r="O483" s="2">
        <f t="shared" ref="O483:P483" si="532">O224*O224</f>
        <v>73.826278907408209</v>
      </c>
      <c r="P483" s="2">
        <f t="shared" si="532"/>
        <v>273.73545586659975</v>
      </c>
      <c r="Q483" s="2">
        <f t="shared" si="504"/>
        <v>631.87754588309224</v>
      </c>
      <c r="R483" s="2">
        <f t="shared" si="504"/>
        <v>15066.587532124147</v>
      </c>
      <c r="S483" s="2">
        <f t="shared" si="504"/>
        <v>3.815612236068644</v>
      </c>
      <c r="T483" s="2">
        <f t="shared" si="505"/>
        <v>15549.937317254587</v>
      </c>
      <c r="AB483" s="2">
        <f t="shared" si="506"/>
        <v>136.39426948680995</v>
      </c>
    </row>
    <row r="484" spans="1:28">
      <c r="A484" s="21">
        <v>207</v>
      </c>
      <c r="C484" s="2">
        <f t="shared" ref="C484:E484" si="533">C225*C225</f>
        <v>10534.673557428167</v>
      </c>
      <c r="D484" s="2">
        <f t="shared" si="533"/>
        <v>172.61835796384335</v>
      </c>
      <c r="E484" s="2">
        <f t="shared" si="533"/>
        <v>14871.564145247419</v>
      </c>
      <c r="H484" s="2">
        <f t="shared" si="500"/>
        <v>372.89405397098074</v>
      </c>
      <c r="K484" s="2">
        <f t="shared" si="501"/>
        <v>152.11022441937811</v>
      </c>
      <c r="M484" s="2">
        <f t="shared" si="502"/>
        <v>0.64823945088774027</v>
      </c>
      <c r="O484" s="2">
        <f t="shared" ref="O484:P484" si="534">O225*O225</f>
        <v>84.253282820802809</v>
      </c>
      <c r="P484" s="2">
        <f t="shared" si="534"/>
        <v>479.41440078075118</v>
      </c>
      <c r="Q484" s="2">
        <f t="shared" si="504"/>
        <v>965.62408470668049</v>
      </c>
      <c r="R484" s="2">
        <f t="shared" si="504"/>
        <v>17194.54751444955</v>
      </c>
      <c r="S484" s="2">
        <f t="shared" si="504"/>
        <v>6.6825813556943947</v>
      </c>
      <c r="T484" s="2">
        <f t="shared" si="505"/>
        <v>17879.179836242289</v>
      </c>
      <c r="AB484" s="2">
        <f t="shared" si="506"/>
        <v>137.95406603239357</v>
      </c>
    </row>
    <row r="485" spans="1:28">
      <c r="A485" s="21">
        <v>208</v>
      </c>
      <c r="C485" s="2">
        <f t="shared" ref="C485:E485" si="535">C226*C226</f>
        <v>11457.65728722325</v>
      </c>
      <c r="D485" s="2">
        <f t="shared" si="535"/>
        <v>161.63647933035708</v>
      </c>
      <c r="E485" s="2">
        <f t="shared" si="535"/>
        <v>16814.511536715643</v>
      </c>
      <c r="H485" s="2">
        <f t="shared" si="500"/>
        <v>512.13203435596552</v>
      </c>
      <c r="K485" s="2">
        <f t="shared" si="501"/>
        <v>149.15317943872921</v>
      </c>
      <c r="M485" s="2">
        <f t="shared" si="502"/>
        <v>0.25080577059146575</v>
      </c>
      <c r="O485" s="2">
        <f t="shared" ref="O485:P485" si="536">O226*O226</f>
        <v>95.260846953297374</v>
      </c>
      <c r="P485" s="2">
        <f t="shared" si="536"/>
        <v>658.42689031051566</v>
      </c>
      <c r="Q485" s="2">
        <f t="shared" si="504"/>
        <v>1254.5761608785162</v>
      </c>
      <c r="R485" s="2">
        <f t="shared" si="504"/>
        <v>19440.989174142262</v>
      </c>
      <c r="S485" s="2">
        <f t="shared" si="504"/>
        <v>9.1778454174750745</v>
      </c>
      <c r="T485" s="2">
        <f t="shared" si="505"/>
        <v>20294.977988719318</v>
      </c>
      <c r="AB485" s="2">
        <f t="shared" si="506"/>
        <v>140.35467723509777</v>
      </c>
    </row>
    <row r="486" spans="1:28">
      <c r="A486" s="21">
        <v>209</v>
      </c>
      <c r="C486" s="2">
        <f t="shared" ref="C486:E486" si="537">C227*C227</f>
        <v>12769.846778433288</v>
      </c>
      <c r="D486" s="2">
        <f t="shared" si="537"/>
        <v>149.94486944967235</v>
      </c>
      <c r="E486" s="2">
        <f t="shared" si="537"/>
        <v>18855.253000490695</v>
      </c>
      <c r="H486" s="2">
        <f t="shared" si="500"/>
        <v>591.00937595836376</v>
      </c>
      <c r="K486" s="2">
        <f t="shared" si="501"/>
        <v>146.04729796774782</v>
      </c>
      <c r="M486" s="2">
        <f t="shared" si="502"/>
        <v>2.5662371654257745E-2</v>
      </c>
      <c r="O486" s="2">
        <f t="shared" ref="O486:P486" si="538">O227*O227</f>
        <v>106.82245311874729</v>
      </c>
      <c r="P486" s="2">
        <f t="shared" si="538"/>
        <v>759.83621303045231</v>
      </c>
      <c r="Q486" s="2">
        <f t="shared" si="504"/>
        <v>1436.457115583285</v>
      </c>
      <c r="R486" s="2">
        <f t="shared" si="504"/>
        <v>21800.50063647901</v>
      </c>
      <c r="S486" s="2">
        <f t="shared" si="504"/>
        <v>10.591395048436775</v>
      </c>
      <c r="T486" s="2">
        <f t="shared" si="505"/>
        <v>22772.128377343044</v>
      </c>
      <c r="AB486" s="2">
        <f t="shared" si="506"/>
        <v>143.23369266732115</v>
      </c>
    </row>
    <row r="487" spans="1:28">
      <c r="A487" s="21">
        <v>210</v>
      </c>
      <c r="C487" s="2">
        <f t="shared" ref="C487:E487" si="539">C228*C228</f>
        <v>14555.358557083644</v>
      </c>
      <c r="D487" s="2">
        <f t="shared" si="539"/>
        <v>138.24766443970501</v>
      </c>
      <c r="E487" s="2">
        <f t="shared" si="539"/>
        <v>20988.872211638725</v>
      </c>
      <c r="H487" s="2">
        <f t="shared" si="500"/>
        <v>587.08210071966357</v>
      </c>
      <c r="K487" s="2">
        <f t="shared" si="501"/>
        <v>142.80006234693639</v>
      </c>
      <c r="M487" s="2">
        <f t="shared" si="502"/>
        <v>3.6872182708234717E-2</v>
      </c>
      <c r="O487" s="2">
        <f t="shared" ref="O487:P487" si="540">O228*O228</f>
        <v>118.91024839522429</v>
      </c>
      <c r="P487" s="2">
        <f t="shared" si="540"/>
        <v>754.78707833599924</v>
      </c>
      <c r="Q487" s="2">
        <f t="shared" si="504"/>
        <v>1472.8698193255993</v>
      </c>
      <c r="R487" s="2">
        <f t="shared" si="504"/>
        <v>24267.397631678483</v>
      </c>
      <c r="S487" s="2">
        <f t="shared" si="504"/>
        <v>10.521014906921884</v>
      </c>
      <c r="T487" s="2">
        <f t="shared" si="505"/>
        <v>25288.497989804113</v>
      </c>
      <c r="AB487" s="2">
        <f t="shared" si="506"/>
        <v>146.17083183005781</v>
      </c>
    </row>
    <row r="488" spans="1:28">
      <c r="A488" s="21">
        <v>211</v>
      </c>
      <c r="C488" s="2">
        <f t="shared" ref="C488:E488" si="541">C229*C229</f>
        <v>16888.448321222699</v>
      </c>
      <c r="D488" s="2">
        <f t="shared" si="541"/>
        <v>127.17679489086262</v>
      </c>
      <c r="E488" s="2">
        <f t="shared" si="541"/>
        <v>23210.229094596893</v>
      </c>
      <c r="H488" s="2">
        <f t="shared" si="500"/>
        <v>501.46768645410771</v>
      </c>
      <c r="K488" s="2">
        <f t="shared" si="501"/>
        <v>139.41929545133047</v>
      </c>
      <c r="M488" s="2">
        <f t="shared" si="502"/>
        <v>0.28124553295282939</v>
      </c>
      <c r="O488" s="2">
        <f t="shared" ref="O488:P488" si="542">O229*O229</f>
        <v>131.49511222514096</v>
      </c>
      <c r="P488" s="2">
        <f t="shared" si="542"/>
        <v>644.71618104968775</v>
      </c>
      <c r="Q488" s="2">
        <f t="shared" si="504"/>
        <v>1358.5411880269116</v>
      </c>
      <c r="R488" s="2">
        <f t="shared" si="504"/>
        <v>26835.73718880436</v>
      </c>
      <c r="S488" s="2">
        <f t="shared" si="504"/>
        <v>8.9867311540514674</v>
      </c>
      <c r="T488" s="2">
        <f t="shared" si="505"/>
        <v>27826.896115526102</v>
      </c>
      <c r="AB488" s="2">
        <f t="shared" si="506"/>
        <v>148.71416100404198</v>
      </c>
    </row>
    <row r="489" spans="1:28">
      <c r="A489" s="21">
        <v>212</v>
      </c>
      <c r="C489" s="2">
        <f t="shared" ref="C489:E489" si="543">C230*C230</f>
        <v>19823.548855561341</v>
      </c>
      <c r="D489" s="2">
        <f t="shared" si="543"/>
        <v>117.24492827276423</v>
      </c>
      <c r="E489" s="2">
        <f t="shared" si="543"/>
        <v>25513.972206066333</v>
      </c>
      <c r="H489" s="2">
        <f t="shared" si="500"/>
        <v>358.52709660484135</v>
      </c>
      <c r="K489" s="2">
        <f t="shared" si="501"/>
        <v>135.91314184450295</v>
      </c>
      <c r="M489" s="2">
        <f t="shared" si="502"/>
        <v>0.68924774995166183</v>
      </c>
      <c r="O489" s="2">
        <f t="shared" ref="O489:P489" si="544">O230*O230</f>
        <v>144.54672656922594</v>
      </c>
      <c r="P489" s="2">
        <f t="shared" si="544"/>
        <v>460.94340028240276</v>
      </c>
      <c r="Q489" s="2">
        <f t="shared" si="504"/>
        <v>1121.7375855165981</v>
      </c>
      <c r="R489" s="2">
        <f t="shared" si="504"/>
        <v>29499.331952903583</v>
      </c>
      <c r="S489" s="2">
        <f t="shared" si="504"/>
        <v>6.425113154175814</v>
      </c>
      <c r="T489" s="2">
        <f t="shared" si="505"/>
        <v>30376.472968680435</v>
      </c>
      <c r="AB489" s="2">
        <f t="shared" si="506"/>
        <v>150.41556900894332</v>
      </c>
    </row>
    <row r="490" spans="1:28">
      <c r="A490" s="21">
        <v>213</v>
      </c>
      <c r="C490" s="2">
        <f t="shared" ref="C490:E490" si="545">C231*C231</f>
        <v>23382.158715181951</v>
      </c>
      <c r="D490" s="2">
        <f t="shared" si="545"/>
        <v>108.82234587002294</v>
      </c>
      <c r="E490" s="2">
        <f t="shared" si="545"/>
        <v>27894.551627107452</v>
      </c>
      <c r="H490" s="2">
        <f t="shared" si="500"/>
        <v>198.93304398232868</v>
      </c>
      <c r="K490" s="2">
        <f t="shared" si="501"/>
        <v>132.29004815759652</v>
      </c>
      <c r="M490" s="2">
        <f t="shared" si="502"/>
        <v>1.1447847486339806</v>
      </c>
      <c r="O490" s="2">
        <f t="shared" ref="O490:P490" si="546">O231*O231</f>
        <v>158.03364894534249</v>
      </c>
      <c r="P490" s="2">
        <f t="shared" si="546"/>
        <v>255.7599539618875</v>
      </c>
      <c r="Q490" s="2">
        <f t="shared" si="504"/>
        <v>815.88154741036908</v>
      </c>
      <c r="R490" s="2">
        <f t="shared" si="504"/>
        <v>32251.765090886176</v>
      </c>
      <c r="S490" s="2">
        <f t="shared" si="504"/>
        <v>3.5650508142760051</v>
      </c>
      <c r="T490" s="2">
        <f t="shared" si="505"/>
        <v>32933.501746529502</v>
      </c>
      <c r="AB490" s="2">
        <f t="shared" si="506"/>
        <v>150.87261505121836</v>
      </c>
    </row>
    <row r="491" spans="1:28">
      <c r="A491" s="21">
        <v>214</v>
      </c>
      <c r="C491" s="2">
        <f t="shared" ref="C491:E491" si="547">C232*C232</f>
        <v>27539.275628583429</v>
      </c>
      <c r="D491" s="2">
        <f t="shared" si="547"/>
        <v>102.13542552657893</v>
      </c>
      <c r="E491" s="2">
        <f t="shared" si="547"/>
        <v>30346.232333380842</v>
      </c>
      <c r="H491" s="2">
        <f t="shared" si="500"/>
        <v>68.096863991180754</v>
      </c>
      <c r="K491" s="2">
        <f t="shared" si="501"/>
        <v>128.55874274064425</v>
      </c>
      <c r="M491" s="2">
        <f t="shared" si="502"/>
        <v>1.5182367650020279</v>
      </c>
      <c r="O491" s="2">
        <f t="shared" ref="O491:P491" si="548">O232*O232</f>
        <v>171.92338817616618</v>
      </c>
      <c r="P491" s="2">
        <f t="shared" si="548"/>
        <v>87.549310314078909</v>
      </c>
      <c r="Q491" s="2">
        <f t="shared" si="504"/>
        <v>504.84404206306755</v>
      </c>
      <c r="R491" s="2">
        <f t="shared" si="504"/>
        <v>35086.405750237995</v>
      </c>
      <c r="S491" s="2">
        <f t="shared" si="504"/>
        <v>1.2203542235193183</v>
      </c>
      <c r="T491" s="2">
        <f t="shared" si="505"/>
        <v>35501.475562334374</v>
      </c>
      <c r="AB491" s="2">
        <f t="shared" si="506"/>
        <v>149.77133641007975</v>
      </c>
    </row>
    <row r="492" spans="1:28">
      <c r="A492" s="21">
        <v>215</v>
      </c>
      <c r="C492" s="2">
        <f t="shared" ref="C492:E492" si="549">C233*C233</f>
        <v>32213.031075531788</v>
      </c>
      <c r="D492" s="2">
        <f t="shared" si="549"/>
        <v>97.27990721141316</v>
      </c>
      <c r="E492" s="2">
        <f t="shared" si="549"/>
        <v>32863.108011323195</v>
      </c>
      <c r="H492" s="2">
        <f t="shared" si="500"/>
        <v>3.2470470105655056</v>
      </c>
      <c r="K492" s="2">
        <f t="shared" si="501"/>
        <v>124.72821463522411</v>
      </c>
      <c r="M492" s="2">
        <f t="shared" si="502"/>
        <v>1.7033407241221223</v>
      </c>
      <c r="O492" s="2">
        <f t="shared" ref="O492:P492" si="550">O233*O233</f>
        <v>186.18248266329579</v>
      </c>
      <c r="P492" s="2">
        <f t="shared" si="550"/>
        <v>4.1745935079949961</v>
      </c>
      <c r="Q492" s="2">
        <f t="shared" si="504"/>
        <v>246.11498801987369</v>
      </c>
      <c r="R492" s="2">
        <f t="shared" si="504"/>
        <v>37996.425033325475</v>
      </c>
      <c r="S492" s="2">
        <f t="shared" si="504"/>
        <v>5.8189868094697367E-2</v>
      </c>
      <c r="T492" s="2">
        <f t="shared" si="505"/>
        <v>38090.52591479179</v>
      </c>
      <c r="AB492" s="2">
        <f t="shared" si="506"/>
        <v>146.92312283887651</v>
      </c>
    </row>
    <row r="493" spans="1:28">
      <c r="A493" s="21">
        <v>216</v>
      </c>
      <c r="C493" s="2">
        <f t="shared" ref="C493:E493" si="551">C234*C234</f>
        <v>37261.165263216077</v>
      </c>
      <c r="D493" s="2">
        <f t="shared" si="551"/>
        <v>94.240100642279387</v>
      </c>
      <c r="E493" s="2">
        <f t="shared" si="551"/>
        <v>35439.115286974105</v>
      </c>
      <c r="H493" s="2">
        <f t="shared" si="500"/>
        <v>22.836140246614502</v>
      </c>
      <c r="K493" s="2">
        <f t="shared" si="501"/>
        <v>120.80769191905303</v>
      </c>
      <c r="M493" s="2">
        <f t="shared" si="502"/>
        <v>1.6474266308772785</v>
      </c>
      <c r="O493" s="2">
        <f t="shared" ref="O493:P493" si="552">O234*O234</f>
        <v>200.77658099916036</v>
      </c>
      <c r="P493" s="2">
        <f t="shared" si="552"/>
        <v>29.359477245319397</v>
      </c>
      <c r="Q493" s="2">
        <f t="shared" si="504"/>
        <v>76.582218028900954</v>
      </c>
      <c r="R493" s="2">
        <f t="shared" si="504"/>
        <v>40974.812448808087</v>
      </c>
      <c r="S493" s="2">
        <f t="shared" si="504"/>
        <v>0.40924322451096917</v>
      </c>
      <c r="T493" s="2">
        <f t="shared" si="505"/>
        <v>40716.233936566954</v>
      </c>
      <c r="AB493" s="2">
        <f t="shared" si="506"/>
        <v>142.28885439668502</v>
      </c>
    </row>
    <row r="494" spans="1:28">
      <c r="A494" s="21">
        <v>217</v>
      </c>
      <c r="C494" s="2">
        <f t="shared" ref="C494:E494" si="553">C235*C235</f>
        <v>42486.910658879133</v>
      </c>
      <c r="D494" s="2">
        <f t="shared" si="553"/>
        <v>92.906042841549976</v>
      </c>
      <c r="E494" s="2">
        <f t="shared" si="553"/>
        <v>38068.048333175007</v>
      </c>
      <c r="H494" s="2">
        <f t="shared" si="500"/>
        <v>121.29020865226767</v>
      </c>
      <c r="K494" s="2">
        <f t="shared" si="501"/>
        <v>116.80661947475262</v>
      </c>
      <c r="M494" s="2">
        <f t="shared" si="502"/>
        <v>1.3664044368005455</v>
      </c>
      <c r="O494" s="2">
        <f t="shared" ref="O494:P494" si="554">O235*O235</f>
        <v>215.67052472257708</v>
      </c>
      <c r="P494" s="2">
        <f t="shared" si="554"/>
        <v>155.93778469346194</v>
      </c>
      <c r="Q494" s="2">
        <f t="shared" si="504"/>
        <v>4.8321714303996917</v>
      </c>
      <c r="R494" s="2">
        <f t="shared" si="504"/>
        <v>44014.392800526068</v>
      </c>
      <c r="S494" s="2">
        <f t="shared" si="504"/>
        <v>2.173624594805093</v>
      </c>
      <c r="T494" s="2">
        <f t="shared" si="505"/>
        <v>43397.952598192845</v>
      </c>
      <c r="AB494" s="2">
        <f t="shared" si="506"/>
        <v>135.98526892873829</v>
      </c>
    </row>
    <row r="495" spans="1:28">
      <c r="A495" s="21">
        <v>218</v>
      </c>
      <c r="C495" s="2">
        <f t="shared" ref="C495:E495" si="555">C236*C236</f>
        <v>47654.952236496538</v>
      </c>
      <c r="D495" s="2">
        <f t="shared" si="555"/>
        <v>93.083877734239124</v>
      </c>
      <c r="E495" s="2">
        <f t="shared" si="555"/>
        <v>40743.573819950019</v>
      </c>
      <c r="H495" s="2">
        <f t="shared" si="500"/>
        <v>270.59485790113314</v>
      </c>
      <c r="K495" s="2">
        <f t="shared" si="501"/>
        <v>112.73463623629551</v>
      </c>
      <c r="M495" s="2">
        <f t="shared" si="502"/>
        <v>0.940236978236062</v>
      </c>
      <c r="O495" s="2">
        <f t="shared" ref="O495:P495" si="556">O236*O236</f>
        <v>230.82843301856266</v>
      </c>
      <c r="P495" s="2">
        <f t="shared" si="556"/>
        <v>347.89257236351762</v>
      </c>
      <c r="Q495" s="2">
        <f t="shared" si="504"/>
        <v>11.963571068360174</v>
      </c>
      <c r="R495" s="2">
        <f t="shared" si="504"/>
        <v>47107.843473176115</v>
      </c>
      <c r="S495" s="2">
        <f t="shared" si="504"/>
        <v>4.8492919988948957</v>
      </c>
      <c r="T495" s="2">
        <f t="shared" si="505"/>
        <v>46156.785471679104</v>
      </c>
      <c r="AB495" s="2">
        <f t="shared" si="506"/>
        <v>128.27162394816531</v>
      </c>
    </row>
    <row r="496" spans="1:28">
      <c r="A496" s="21">
        <v>219</v>
      </c>
      <c r="C496" s="2">
        <f t="shared" ref="C496:E496" si="557">C237*C237</f>
        <v>52515.870705836904</v>
      </c>
      <c r="D496" s="2">
        <f t="shared" si="557"/>
        <v>94.499263923438789</v>
      </c>
      <c r="E496" s="2">
        <f t="shared" si="557"/>
        <v>43459.24617205339</v>
      </c>
      <c r="H496" s="2">
        <f t="shared" si="500"/>
        <v>428.26652802908592</v>
      </c>
      <c r="K496" s="2">
        <f t="shared" si="501"/>
        <v>108.6015519679646</v>
      </c>
      <c r="M496" s="2">
        <f t="shared" si="502"/>
        <v>0.49018712858907243</v>
      </c>
      <c r="O496" s="2">
        <f t="shared" ref="O496:P496" si="558">O237*O237</f>
        <v>246.21378915835589</v>
      </c>
      <c r="P496" s="2">
        <f t="shared" si="558"/>
        <v>550.60449133762847</v>
      </c>
      <c r="Q496" s="2">
        <f t="shared" si="504"/>
        <v>60.43137637601933</v>
      </c>
      <c r="R496" s="2">
        <f t="shared" si="504"/>
        <v>50247.712073133771</v>
      </c>
      <c r="S496" s="2">
        <f t="shared" si="504"/>
        <v>7.6749035952661862</v>
      </c>
      <c r="T496" s="2">
        <f t="shared" si="505"/>
        <v>49013.378367992365</v>
      </c>
      <c r="AB496" s="2">
        <f t="shared" si="506"/>
        <v>119.51842202097278</v>
      </c>
    </row>
    <row r="497" spans="1:28">
      <c r="A497" s="21">
        <v>220</v>
      </c>
      <c r="C497" s="2">
        <f t="shared" ref="C497:E497" si="559">C238*C238</f>
        <v>56835.434251356266</v>
      </c>
      <c r="D497" s="2">
        <f t="shared" si="559"/>
        <v>96.797923674696435</v>
      </c>
      <c r="E497" s="2">
        <f t="shared" si="559"/>
        <v>46208.523096924124</v>
      </c>
      <c r="H497" s="2">
        <f t="shared" si="500"/>
        <v>549.44088369076439</v>
      </c>
      <c r="K497" s="2">
        <f t="shared" si="501"/>
        <v>104.4173236317787</v>
      </c>
      <c r="M497" s="2">
        <f t="shared" si="502"/>
        <v>0.14431332321647145</v>
      </c>
      <c r="O497" s="2">
        <f t="shared" ref="O497:P497" si="560">O238*O238</f>
        <v>261.78952847141562</v>
      </c>
      <c r="P497" s="2">
        <f t="shared" si="560"/>
        <v>706.39332865188226</v>
      </c>
      <c r="Q497" s="2">
        <f t="shared" si="504"/>
        <v>108.12151879182748</v>
      </c>
      <c r="R497" s="2">
        <f t="shared" si="504"/>
        <v>53426.434381921739</v>
      </c>
      <c r="S497" s="2">
        <f t="shared" si="504"/>
        <v>9.8464520050890059</v>
      </c>
      <c r="T497" s="2">
        <f t="shared" si="505"/>
        <v>51985.679824765961</v>
      </c>
      <c r="AB497" s="2">
        <f t="shared" si="506"/>
        <v>110.16337587823246</v>
      </c>
    </row>
    <row r="498" spans="1:28">
      <c r="A498" s="21">
        <v>221</v>
      </c>
      <c r="C498" s="2">
        <f t="shared" ref="C498:E498" si="561">C239*C239</f>
        <v>60423.82356629186</v>
      </c>
      <c r="D498" s="2">
        <f t="shared" si="561"/>
        <v>99.550120573640172</v>
      </c>
      <c r="E498" s="2">
        <f t="shared" si="561"/>
        <v>48984.781345641786</v>
      </c>
      <c r="H498" s="2">
        <f t="shared" si="500"/>
        <v>599.63863686155207</v>
      </c>
      <c r="K498" s="2">
        <f t="shared" si="501"/>
        <v>100.19203140029585</v>
      </c>
      <c r="M498" s="2">
        <f t="shared" si="502"/>
        <v>1.0314562279610143E-3</v>
      </c>
      <c r="O498" s="2">
        <f t="shared" ref="O498:P498" si="562">O239*O239</f>
        <v>277.51812763746631</v>
      </c>
      <c r="P498" s="2">
        <f t="shared" si="562"/>
        <v>770.9304954440006</v>
      </c>
      <c r="Q498" s="2">
        <f t="shared" si="504"/>
        <v>123.36011351226185</v>
      </c>
      <c r="R498" s="2">
        <f t="shared" si="504"/>
        <v>56636.352579074788</v>
      </c>
      <c r="S498" s="2">
        <f t="shared" si="504"/>
        <v>10.746038806929223</v>
      </c>
      <c r="T498" s="2">
        <f t="shared" si="505"/>
        <v>55086.821151919132</v>
      </c>
      <c r="AB498" s="2">
        <f t="shared" si="506"/>
        <v>100.66206122128936</v>
      </c>
    </row>
    <row r="499" spans="1:28">
      <c r="A499" s="21">
        <v>222</v>
      </c>
      <c r="C499" s="2">
        <f t="shared" ref="C499:E499" si="563">C240*C240</f>
        <v>63159.699745985228</v>
      </c>
      <c r="D499" s="2">
        <f t="shared" si="563"/>
        <v>102.26599569155177</v>
      </c>
      <c r="E499" s="2">
        <f t="shared" si="563"/>
        <v>51781.332668913805</v>
      </c>
      <c r="H499" s="2">
        <f t="shared" si="500"/>
        <v>564.57637930450812</v>
      </c>
      <c r="K499" s="2">
        <f t="shared" si="501"/>
        <v>95.935854372591606</v>
      </c>
      <c r="M499" s="2">
        <f t="shared" si="502"/>
        <v>0.10111134837996351</v>
      </c>
      <c r="O499" s="2">
        <f t="shared" ref="O499:P499" si="564">O240*O240</f>
        <v>293.36169508345387</v>
      </c>
      <c r="P499" s="2">
        <f t="shared" si="564"/>
        <v>725.85240686165287</v>
      </c>
      <c r="Q499" s="2">
        <f t="shared" si="504"/>
        <v>96.311523213550018</v>
      </c>
      <c r="R499" s="2">
        <f t="shared" si="504"/>
        <v>59869.733690500434</v>
      </c>
      <c r="S499" s="2">
        <f t="shared" si="504"/>
        <v>10.117693071338694</v>
      </c>
      <c r="T499" s="2">
        <f t="shared" si="505"/>
        <v>58323.260763346574</v>
      </c>
      <c r="AB499" s="2">
        <f t="shared" si="506"/>
        <v>91.441296353129701</v>
      </c>
    </row>
    <row r="500" spans="1:28">
      <c r="A500" s="21">
        <v>223</v>
      </c>
      <c r="C500" s="2">
        <f t="shared" ref="C500:E500" si="565">C241*C241</f>
        <v>65005.011032685899</v>
      </c>
      <c r="D500" s="2">
        <f t="shared" si="565"/>
        <v>104.42617515079836</v>
      </c>
      <c r="E500" s="2">
        <f t="shared" si="565"/>
        <v>54591.439929653476</v>
      </c>
      <c r="H500" s="2">
        <f t="shared" si="500"/>
        <v>454.23082325796929</v>
      </c>
      <c r="K500" s="2">
        <f t="shared" si="501"/>
        <v>91.65904605192361</v>
      </c>
      <c r="M500" s="2">
        <f t="shared" si="502"/>
        <v>0.41607598893750786</v>
      </c>
      <c r="O500" s="2">
        <f t="shared" ref="O500:P500" si="566">O241*O241</f>
        <v>309.28206226766565</v>
      </c>
      <c r="P500" s="2">
        <f t="shared" si="566"/>
        <v>583.98570754714433</v>
      </c>
      <c r="Q500" s="2">
        <f t="shared" si="504"/>
        <v>43.288231319858497</v>
      </c>
      <c r="R500" s="2">
        <f t="shared" si="504"/>
        <v>63118.788217890506</v>
      </c>
      <c r="S500" s="2">
        <f t="shared" si="504"/>
        <v>8.1402060407259569</v>
      </c>
      <c r="T500" s="2">
        <f t="shared" si="505"/>
        <v>61693.331631057357</v>
      </c>
      <c r="AB500" s="2">
        <f t="shared" si="506"/>
        <v>82.862093487691041</v>
      </c>
    </row>
    <row r="501" spans="1:28">
      <c r="A501" s="21">
        <v>224</v>
      </c>
      <c r="C501" s="2">
        <f t="shared" ref="C501:E501" si="567">C242*C242</f>
        <v>66008.333333333241</v>
      </c>
      <c r="D501" s="2">
        <f t="shared" si="567"/>
        <v>105.52757319523452</v>
      </c>
      <c r="E501" s="2">
        <f t="shared" si="567"/>
        <v>57408.333333333321</v>
      </c>
      <c r="H501" s="2">
        <f t="shared" si="500"/>
        <v>299.99999999999466</v>
      </c>
      <c r="K501" s="2">
        <f t="shared" si="501"/>
        <v>87.371909644140544</v>
      </c>
      <c r="M501" s="2">
        <f t="shared" si="502"/>
        <v>0.8563044634748388</v>
      </c>
      <c r="O501" s="2">
        <f t="shared" ref="O501:P501" si="568">O242*O242</f>
        <v>325.24087563109401</v>
      </c>
      <c r="P501" s="2">
        <f t="shared" si="568"/>
        <v>385.69754251274776</v>
      </c>
      <c r="Q501" s="2">
        <f t="shared" si="504"/>
        <v>2.5752162322597245</v>
      </c>
      <c r="R501" s="2">
        <f t="shared" si="504"/>
        <v>66375.688904304916</v>
      </c>
      <c r="S501" s="2">
        <f t="shared" si="504"/>
        <v>5.3762573721927662</v>
      </c>
      <c r="T501" s="2">
        <f t="shared" si="505"/>
        <v>65186.32203145013</v>
      </c>
      <c r="AB501" s="2">
        <f t="shared" si="506"/>
        <v>75.19640764698913</v>
      </c>
    </row>
    <row r="502" spans="1:28">
      <c r="A502" s="21">
        <v>225</v>
      </c>
      <c r="C502" s="2">
        <f t="shared" ref="C502:E502" si="569">C243*C243</f>
        <v>66296.865207135488</v>
      </c>
      <c r="D502" s="2">
        <f t="shared" si="569"/>
        <v>105.1391620509483</v>
      </c>
      <c r="E502" s="2">
        <f t="shared" si="569"/>
        <v>60225.226737013159</v>
      </c>
      <c r="H502" s="2">
        <f t="shared" si="500"/>
        <v>145.76917674203619</v>
      </c>
      <c r="K502" s="2">
        <f t="shared" si="501"/>
        <v>83.084773236357293</v>
      </c>
      <c r="M502" s="2">
        <f t="shared" si="502"/>
        <v>1.2965329380121191</v>
      </c>
      <c r="O502" s="2">
        <f t="shared" ref="O502:P502" si="570">O243*O243</f>
        <v>341.19968899452391</v>
      </c>
      <c r="P502" s="2">
        <f t="shared" si="570"/>
        <v>187.40937747837</v>
      </c>
      <c r="Q502" s="2">
        <f t="shared" si="504"/>
        <v>22.8659644526007</v>
      </c>
      <c r="R502" s="2">
        <f t="shared" si="504"/>
        <v>69632.589590719319</v>
      </c>
      <c r="S502" s="2">
        <f t="shared" si="504"/>
        <v>2.6123087036596178</v>
      </c>
      <c r="T502" s="2">
        <f t="shared" si="505"/>
        <v>68782.202907990519</v>
      </c>
      <c r="AB502" s="2">
        <f t="shared" si="506"/>
        <v>68.618588339987539</v>
      </c>
    </row>
    <row r="503" spans="1:28">
      <c r="A503" s="21">
        <v>226</v>
      </c>
      <c r="C503" s="2">
        <f t="shared" ref="C503:E503" si="571">C244*C244</f>
        <v>66059.36248490357</v>
      </c>
      <c r="D503" s="2">
        <f t="shared" si="571"/>
        <v>102.95821531100867</v>
      </c>
      <c r="E503" s="2">
        <f t="shared" si="571"/>
        <v>63035.333997752838</v>
      </c>
      <c r="H503" s="2">
        <f t="shared" si="500"/>
        <v>35.42362069549096</v>
      </c>
      <c r="K503" s="2">
        <f t="shared" si="501"/>
        <v>78.807964915689112</v>
      </c>
      <c r="M503" s="2">
        <f t="shared" si="502"/>
        <v>1.6114975785696821</v>
      </c>
      <c r="O503" s="2">
        <f t="shared" ref="O503:P503" si="572">O244*O244</f>
        <v>357.12005617873615</v>
      </c>
      <c r="P503" s="2">
        <f t="shared" si="572"/>
        <v>45.542678163849303</v>
      </c>
      <c r="Q503" s="2">
        <f t="shared" si="504"/>
        <v>147.6003593485149</v>
      </c>
      <c r="R503" s="2">
        <f t="shared" si="504"/>
        <v>72881.644118109412</v>
      </c>
      <c r="S503" s="2">
        <f t="shared" si="504"/>
        <v>0.63482167304631154</v>
      </c>
      <c r="T503" s="2">
        <f t="shared" si="505"/>
        <v>72452.084345425785</v>
      </c>
      <c r="AB503" s="2">
        <f t="shared" si="506"/>
        <v>63.209298740229976</v>
      </c>
    </row>
    <row r="504" spans="1:28">
      <c r="A504" s="21">
        <v>227</v>
      </c>
      <c r="C504" s="2">
        <f t="shared" ref="C504:E504" si="573">C245*C245</f>
        <v>65523.771617491206</v>
      </c>
      <c r="D504" s="2">
        <f t="shared" si="573"/>
        <v>98.855502092632278</v>
      </c>
      <c r="E504" s="2">
        <f t="shared" si="573"/>
        <v>65831.885321024864</v>
      </c>
      <c r="H504" s="2">
        <f t="shared" si="500"/>
        <v>0.36136313844854584</v>
      </c>
      <c r="K504" s="2">
        <f t="shared" si="501"/>
        <v>74.551787887984972</v>
      </c>
      <c r="M504" s="2">
        <f t="shared" si="502"/>
        <v>1.7115774707216989</v>
      </c>
      <c r="O504" s="2">
        <f t="shared" ref="O504:P504" si="574">O245*O245</f>
        <v>372.96362362472252</v>
      </c>
      <c r="P504" s="2">
        <f t="shared" si="574"/>
        <v>0.46458958151433433</v>
      </c>
      <c r="Q504" s="2">
        <f t="shared" si="504"/>
        <v>399.75500669271213</v>
      </c>
      <c r="R504" s="2">
        <f t="shared" si="504"/>
        <v>76115.02522953508</v>
      </c>
      <c r="S504" s="2">
        <f t="shared" si="504"/>
        <v>6.475937457075749E-3</v>
      </c>
      <c r="T504" s="2">
        <f t="shared" si="505"/>
        <v>76159.435135201769</v>
      </c>
      <c r="AB504" s="2">
        <f t="shared" si="506"/>
        <v>58.967503067776498</v>
      </c>
    </row>
    <row r="505" spans="1:28">
      <c r="A505" s="21">
        <v>228</v>
      </c>
      <c r="C505" s="2">
        <f t="shared" ref="C505:E505" si="575">C246*C246</f>
        <v>64933.777392570948</v>
      </c>
      <c r="D505" s="2">
        <f t="shared" si="575"/>
        <v>92.898860767265376</v>
      </c>
      <c r="E505" s="2">
        <f t="shared" si="575"/>
        <v>68608.143569742533</v>
      </c>
      <c r="H505" s="2">
        <f t="shared" si="500"/>
        <v>50.559116309234668</v>
      </c>
      <c r="K505" s="2">
        <f t="shared" si="501"/>
        <v>70.326495656500853</v>
      </c>
      <c r="M505" s="2">
        <f t="shared" si="502"/>
        <v>1.5682956037331819</v>
      </c>
      <c r="O505" s="2">
        <f t="shared" ref="O505:P505" si="576">O246*O246</f>
        <v>388.69222279076649</v>
      </c>
      <c r="P505" s="2">
        <f t="shared" si="576"/>
        <v>65.001756373627828</v>
      </c>
      <c r="Q505" s="2">
        <f t="shared" si="504"/>
        <v>771.59759455855283</v>
      </c>
      <c r="R505" s="2">
        <f t="shared" si="504"/>
        <v>79324.943426688013</v>
      </c>
      <c r="S505" s="2">
        <f t="shared" si="504"/>
        <v>0.90606273929693193</v>
      </c>
      <c r="T505" s="2">
        <f t="shared" si="505"/>
        <v>79862.033694848389</v>
      </c>
      <c r="AB505" s="2">
        <f t="shared" si="506"/>
        <v>55.825428052632333</v>
      </c>
    </row>
    <row r="506" spans="1:28">
      <c r="A506" s="21">
        <v>229</v>
      </c>
      <c r="C506" s="2">
        <f t="shared" ref="C506:E506" si="577">C247*C247</f>
        <v>64527.880490300515</v>
      </c>
      <c r="D506" s="2">
        <f t="shared" si="577"/>
        <v>85.348431706395985</v>
      </c>
      <c r="E506" s="2">
        <f t="shared" si="577"/>
        <v>71357.420494613267</v>
      </c>
      <c r="H506" s="2">
        <f t="shared" si="500"/>
        <v>171.73347197091252</v>
      </c>
      <c r="K506" s="2">
        <f t="shared" si="501"/>
        <v>66.142267320315113</v>
      </c>
      <c r="M506" s="2">
        <f t="shared" si="502"/>
        <v>1.2224217983605838</v>
      </c>
      <c r="O506" s="2">
        <f t="shared" ref="O506:P506" si="578">O247*O247</f>
        <v>404.26796210382815</v>
      </c>
      <c r="P506" s="2">
        <f t="shared" si="578"/>
        <v>220.79059368787983</v>
      </c>
      <c r="Q506" s="2">
        <f t="shared" si="504"/>
        <v>1222.5819891795325</v>
      </c>
      <c r="R506" s="2">
        <f t="shared" si="504"/>
        <v>82503.665735476039</v>
      </c>
      <c r="S506" s="2">
        <f t="shared" si="504"/>
        <v>3.0776111491196319</v>
      </c>
      <c r="T506" s="2">
        <f t="shared" si="505"/>
        <v>83514.541345255289</v>
      </c>
      <c r="AB506" s="2">
        <f t="shared" si="506"/>
        <v>53.662238549831983</v>
      </c>
    </row>
    <row r="507" spans="1:28">
      <c r="A507" s="21">
        <v>230</v>
      </c>
      <c r="C507" s="2">
        <f t="shared" ref="C507:E507" si="579">C248*C248</f>
        <v>64523.215084702431</v>
      </c>
      <c r="D507" s="2">
        <f t="shared" si="579"/>
        <v>76.622675410838752</v>
      </c>
      <c r="E507" s="2">
        <f t="shared" si="579"/>
        <v>74073.092846716623</v>
      </c>
      <c r="H507" s="2">
        <f t="shared" si="500"/>
        <v>329.40514209886504</v>
      </c>
      <c r="K507" s="2">
        <f t="shared" si="501"/>
        <v>62.009183051985019</v>
      </c>
      <c r="M507" s="2">
        <f t="shared" si="502"/>
        <v>0.77237194871359138</v>
      </c>
      <c r="O507" s="2">
        <f t="shared" ref="O507:P507" si="580">O248*O248</f>
        <v>419.65331824362619</v>
      </c>
      <c r="P507" s="2">
        <f t="shared" si="580"/>
        <v>423.5025126619895</v>
      </c>
      <c r="Q507" s="2">
        <f t="shared" si="504"/>
        <v>1686.3028755499463</v>
      </c>
      <c r="R507" s="2">
        <f t="shared" si="504"/>
        <v>85643.534335433753</v>
      </c>
      <c r="S507" s="2">
        <f t="shared" si="504"/>
        <v>5.9032227454908144</v>
      </c>
      <c r="T507" s="2">
        <f t="shared" si="505"/>
        <v>87071.510495680195</v>
      </c>
      <c r="AB507" s="2">
        <f t="shared" si="506"/>
        <v>52.314152395967128</v>
      </c>
    </row>
    <row r="508" spans="1:28">
      <c r="A508" s="21">
        <v>231</v>
      </c>
      <c r="C508" s="2">
        <f t="shared" ref="C508:E508" si="581">C249*C249</f>
        <v>65104.570176475849</v>
      </c>
      <c r="D508" s="2">
        <f t="shared" si="581"/>
        <v>67.240662527510381</v>
      </c>
      <c r="E508" s="2">
        <f t="shared" si="581"/>
        <v>76748.618333491628</v>
      </c>
      <c r="H508" s="2">
        <f t="shared" si="500"/>
        <v>478.70979134773438</v>
      </c>
      <c r="K508" s="2">
        <f t="shared" si="501"/>
        <v>57.937199813527677</v>
      </c>
      <c r="M508" s="2">
        <f t="shared" si="502"/>
        <v>0.34620449014909693</v>
      </c>
      <c r="O508" s="2">
        <f t="shared" ref="O508:P508" si="582">O249*O249</f>
        <v>434.81122653960847</v>
      </c>
      <c r="P508" s="2">
        <f t="shared" si="582"/>
        <v>615.45730033205541</v>
      </c>
      <c r="Q508" s="2">
        <f t="shared" si="504"/>
        <v>2084.8848685947919</v>
      </c>
      <c r="R508" s="2">
        <f t="shared" si="504"/>
        <v>88736.985008083706</v>
      </c>
      <c r="S508" s="2">
        <f t="shared" si="504"/>
        <v>8.578890149581305</v>
      </c>
      <c r="T508" s="2">
        <f t="shared" si="505"/>
        <v>90490.573751029995</v>
      </c>
      <c r="AB508" s="2">
        <f t="shared" si="506"/>
        <v>51.581158723979698</v>
      </c>
    </row>
    <row r="509" spans="1:28">
      <c r="A509" s="21">
        <v>232</v>
      </c>
      <c r="C509" s="2">
        <f t="shared" ref="C509:E509" si="583">C250*C250</f>
        <v>66417.52883575391</v>
      </c>
      <c r="D509" s="2">
        <f t="shared" si="583"/>
        <v>57.751339330878508</v>
      </c>
      <c r="E509" s="2">
        <f t="shared" si="583"/>
        <v>79377.551379692552</v>
      </c>
      <c r="H509" s="2">
        <f t="shared" si="500"/>
        <v>577.16385975338494</v>
      </c>
      <c r="K509" s="2">
        <f t="shared" si="501"/>
        <v>53.936127369228217</v>
      </c>
      <c r="M509" s="2">
        <f t="shared" si="502"/>
        <v>6.518229607237902E-2</v>
      </c>
      <c r="O509" s="2">
        <f t="shared" ref="O509:P509" si="584">O250*O250</f>
        <v>449.7051702630294</v>
      </c>
      <c r="P509" s="2">
        <f t="shared" si="584"/>
        <v>742.03560778019289</v>
      </c>
      <c r="Q509" s="2">
        <f t="shared" si="504"/>
        <v>2347.0714654882017</v>
      </c>
      <c r="R509" s="2">
        <f t="shared" si="504"/>
        <v>91776.565359801767</v>
      </c>
      <c r="S509" s="2">
        <f t="shared" si="504"/>
        <v>10.343271519875179</v>
      </c>
      <c r="T509" s="2">
        <f t="shared" si="505"/>
        <v>93735.51832510643</v>
      </c>
      <c r="AB509" s="2">
        <f t="shared" si="506"/>
        <v>51.232591096442654</v>
      </c>
    </row>
    <row r="510" spans="1:28">
      <c r="A510" s="21">
        <v>233</v>
      </c>
      <c r="C510" s="2">
        <f t="shared" ref="C510:E510" si="585">C251*C251</f>
        <v>68563.742602952174</v>
      </c>
      <c r="D510" s="2">
        <f t="shared" si="585"/>
        <v>48.663175725880102</v>
      </c>
      <c r="E510" s="2">
        <f t="shared" si="585"/>
        <v>81953.558655343455</v>
      </c>
      <c r="H510" s="2">
        <f t="shared" si="500"/>
        <v>596.7529529894349</v>
      </c>
      <c r="K510" s="2">
        <f t="shared" si="501"/>
        <v>50.015604653057906</v>
      </c>
      <c r="M510" s="2">
        <f t="shared" si="502"/>
        <v>9.2682028275320044E-3</v>
      </c>
      <c r="O510" s="2">
        <f t="shared" ref="O510:P510" si="586">O251*O251</f>
        <v>464.2992685988977</v>
      </c>
      <c r="P510" s="2">
        <f t="shared" si="586"/>
        <v>767.22049151751651</v>
      </c>
      <c r="Q510" s="2">
        <f t="shared" si="504"/>
        <v>2425.2029895632718</v>
      </c>
      <c r="R510" s="2">
        <f t="shared" si="504"/>
        <v>94754.952775284415</v>
      </c>
      <c r="S510" s="2">
        <f t="shared" si="504"/>
        <v>10.694324876291221</v>
      </c>
      <c r="T510" s="2">
        <f t="shared" si="505"/>
        <v>96778.943152525113</v>
      </c>
      <c r="AB510" s="2">
        <f t="shared" si="506"/>
        <v>51.014864888652269</v>
      </c>
    </row>
    <row r="511" spans="1:28">
      <c r="A511" s="21">
        <v>234</v>
      </c>
      <c r="C511" s="2">
        <f t="shared" ref="C511:E511" si="587">C252*C252</f>
        <v>71596.355383389528</v>
      </c>
      <c r="D511" s="2">
        <f t="shared" si="587"/>
        <v>40.387089181558544</v>
      </c>
      <c r="E511" s="2">
        <f t="shared" si="587"/>
        <v>84470.434333285724</v>
      </c>
      <c r="H511" s="2">
        <f t="shared" si="500"/>
        <v>531.9031360088178</v>
      </c>
      <c r="K511" s="2">
        <f t="shared" si="501"/>
        <v>46.185076547636825</v>
      </c>
      <c r="M511" s="2">
        <f t="shared" si="502"/>
        <v>0.19437216194762524</v>
      </c>
      <c r="O511" s="2">
        <f t="shared" ref="O511:P511" si="588">O252*O252</f>
        <v>478.55836308602227</v>
      </c>
      <c r="P511" s="2">
        <f t="shared" si="588"/>
        <v>683.84577471142791</v>
      </c>
      <c r="Q511" s="2">
        <f t="shared" si="504"/>
        <v>2306.5371974530021</v>
      </c>
      <c r="R511" s="2">
        <f t="shared" si="504"/>
        <v>97664.972058371772</v>
      </c>
      <c r="S511" s="2">
        <f t="shared" si="504"/>
        <v>9.5321605208663005</v>
      </c>
      <c r="T511" s="2">
        <f t="shared" si="505"/>
        <v>99604.227712998792</v>
      </c>
      <c r="AB511" s="2">
        <f t="shared" si="506"/>
        <v>50.664368294165264</v>
      </c>
    </row>
    <row r="512" spans="1:28">
      <c r="A512" s="21">
        <v>235</v>
      </c>
      <c r="C512" s="2">
        <f t="shared" ref="C512:E512" si="589">C253*C253</f>
        <v>75514.441488726254</v>
      </c>
      <c r="D512" s="2">
        <f t="shared" si="589"/>
        <v>33.201966454776219</v>
      </c>
      <c r="E512" s="2">
        <f t="shared" si="589"/>
        <v>86922.115039559212</v>
      </c>
      <c r="H512" s="2">
        <f t="shared" si="500"/>
        <v>401.06695601766921</v>
      </c>
      <c r="K512" s="2">
        <f t="shared" si="501"/>
        <v>42.453771130685823</v>
      </c>
      <c r="M512" s="2">
        <f t="shared" si="502"/>
        <v>0.56782417831567644</v>
      </c>
      <c r="O512" s="2">
        <f t="shared" ref="O512:P512" si="590">O253*O253</f>
        <v>492.44810231685108</v>
      </c>
      <c r="P512" s="2">
        <f t="shared" si="590"/>
        <v>515.63513106361165</v>
      </c>
      <c r="Q512" s="2">
        <f t="shared" si="504"/>
        <v>2015.8997678353728</v>
      </c>
      <c r="R512" s="2">
        <f t="shared" si="504"/>
        <v>100499.61271772376</v>
      </c>
      <c r="S512" s="2">
        <f t="shared" si="504"/>
        <v>7.187463930108799</v>
      </c>
      <c r="T512" s="2">
        <f t="shared" si="505"/>
        <v>102206.60880782155</v>
      </c>
      <c r="AB512" s="2">
        <f t="shared" si="506"/>
        <v>49.926879663147233</v>
      </c>
    </row>
    <row r="513" spans="1:28">
      <c r="A513" s="21">
        <v>236</v>
      </c>
      <c r="C513" s="2">
        <f t="shared" ref="C513:E513" si="591">C254*C254</f>
        <v>80256.717571417888</v>
      </c>
      <c r="D513" s="2">
        <f t="shared" si="591"/>
        <v>27.246452369237439</v>
      </c>
      <c r="E513" s="2">
        <f t="shared" si="591"/>
        <v>89302.694460600324</v>
      </c>
      <c r="H513" s="2">
        <f t="shared" si="500"/>
        <v>241.47290339516488</v>
      </c>
      <c r="K513" s="2">
        <f t="shared" si="501"/>
        <v>38.83067744377751</v>
      </c>
      <c r="M513" s="2">
        <f t="shared" si="502"/>
        <v>1.0233611769979738</v>
      </c>
      <c r="O513" s="2">
        <f t="shared" ref="O513:P513" si="592">O254*O254</f>
        <v>505.93502469296226</v>
      </c>
      <c r="P513" s="2">
        <f t="shared" si="592"/>
        <v>310.45168474311504</v>
      </c>
      <c r="Q513" s="2">
        <f t="shared" si="504"/>
        <v>1609.0237784316666</v>
      </c>
      <c r="R513" s="2">
        <f t="shared" si="504"/>
        <v>103252.04585570627</v>
      </c>
      <c r="S513" s="2">
        <f t="shared" si="504"/>
        <v>4.3274015902100782</v>
      </c>
      <c r="T513" s="2">
        <f t="shared" si="505"/>
        <v>104593.25480392421</v>
      </c>
      <c r="AB513" s="2">
        <f t="shared" si="506"/>
        <v>48.582459397552348</v>
      </c>
    </row>
    <row r="514" spans="1:28">
      <c r="A514" s="21">
        <v>237</v>
      </c>
      <c r="C514" s="2">
        <f t="shared" ref="C514:E514" si="593">C255*C255</f>
        <v>85696.244819622632</v>
      </c>
      <c r="D514" s="2">
        <f t="shared" si="593"/>
        <v>22.534462501957336</v>
      </c>
      <c r="E514" s="2">
        <f t="shared" si="593"/>
        <v>91606.437572069772</v>
      </c>
      <c r="H514" s="2">
        <f t="shared" si="500"/>
        <v>98.532313545890702</v>
      </c>
      <c r="K514" s="2">
        <f t="shared" si="501"/>
        <v>35.324523836950014</v>
      </c>
      <c r="M514" s="2">
        <f t="shared" si="502"/>
        <v>1.4313633939968256</v>
      </c>
      <c r="O514" s="2">
        <f t="shared" ref="O514:P514" si="594">O255*O255</f>
        <v>518.9866390370446</v>
      </c>
      <c r="P514" s="2">
        <f t="shared" si="594"/>
        <v>126.67890397582099</v>
      </c>
      <c r="Q514" s="2">
        <f t="shared" si="504"/>
        <v>1158.4799679710868</v>
      </c>
      <c r="R514" s="2">
        <f t="shared" si="504"/>
        <v>105915.64061980548</v>
      </c>
      <c r="S514" s="2">
        <f t="shared" si="504"/>
        <v>1.7657835903343959</v>
      </c>
      <c r="T514" s="2">
        <f t="shared" si="505"/>
        <v>106782.33206532565</v>
      </c>
      <c r="AB514" s="2">
        <f t="shared" si="506"/>
        <v>46.472285845403945</v>
      </c>
    </row>
    <row r="515" spans="1:28">
      <c r="A515" s="21">
        <v>238</v>
      </c>
      <c r="C515" s="2">
        <f t="shared" ref="C515:E515" si="595">C256*C256</f>
        <v>91638.842241457693</v>
      </c>
      <c r="D515" s="2">
        <f t="shared" si="595"/>
        <v>18.986745856729598</v>
      </c>
      <c r="E515" s="2">
        <f t="shared" si="595"/>
        <v>93827.794455027906</v>
      </c>
      <c r="H515" s="2">
        <f t="shared" si="500"/>
        <v>12.917899280335858</v>
      </c>
      <c r="K515" s="2">
        <f t="shared" si="501"/>
        <v>31.943756941345004</v>
      </c>
      <c r="M515" s="2">
        <f t="shared" si="502"/>
        <v>1.6757367442414131</v>
      </c>
      <c r="O515" s="2">
        <f t="shared" ref="O515:P515" si="596">O256*O256</f>
        <v>531.57150286696367</v>
      </c>
      <c r="P515" s="2">
        <f t="shared" si="596"/>
        <v>16.608006689509434</v>
      </c>
      <c r="Q515" s="2">
        <f t="shared" si="504"/>
        <v>736.09803525915208</v>
      </c>
      <c r="R515" s="2">
        <f t="shared" si="504"/>
        <v>108483.98017693135</v>
      </c>
      <c r="S515" s="2">
        <f t="shared" si="504"/>
        <v>0.23149983746383829</v>
      </c>
      <c r="T515" s="2">
        <f t="shared" si="505"/>
        <v>108801.15977206761</v>
      </c>
      <c r="AB515" s="2">
        <f t="shared" si="506"/>
        <v>43.522169057512855</v>
      </c>
    </row>
    <row r="516" spans="1:28">
      <c r="A516" s="21">
        <v>239</v>
      </c>
      <c r="C516" s="2">
        <f t="shared" ref="C516:E516" si="597">C257*C257</f>
        <v>97828.094245809189</v>
      </c>
      <c r="D516" s="2">
        <f t="shared" si="597"/>
        <v>16.468081026641276</v>
      </c>
      <c r="E516" s="2">
        <f t="shared" si="597"/>
        <v>95961.413666175955</v>
      </c>
      <c r="H516" s="2">
        <f t="shared" si="500"/>
        <v>8.9906240416359715</v>
      </c>
      <c r="K516" s="2">
        <f t="shared" si="501"/>
        <v>28.696521320533225</v>
      </c>
      <c r="M516" s="2">
        <f t="shared" si="502"/>
        <v>1.6869465552953802</v>
      </c>
      <c r="O516" s="2">
        <f t="shared" ref="O516:P516" si="598">O257*O257</f>
        <v>543.65929814344327</v>
      </c>
      <c r="P516" s="2">
        <f t="shared" si="598"/>
        <v>11.558871995050247</v>
      </c>
      <c r="Q516" s="2">
        <f t="shared" si="504"/>
        <v>396.67368759609889</v>
      </c>
      <c r="R516" s="2">
        <f t="shared" si="504"/>
        <v>110950.87717213087</v>
      </c>
      <c r="S516" s="2">
        <f t="shared" si="504"/>
        <v>0.16111969594819525</v>
      </c>
      <c r="T516" s="2">
        <f t="shared" si="505"/>
        <v>110683.63319393105</v>
      </c>
      <c r="AB516" s="2">
        <f t="shared" si="506"/>
        <v>39.757089731129511</v>
      </c>
    </row>
    <row r="517" spans="1:28">
      <c r="A517" s="21">
        <v>240</v>
      </c>
      <c r="C517" s="2">
        <f t="shared" ref="C517:E517" si="599">C258*C258</f>
        <v>103959.00937944341</v>
      </c>
      <c r="D517" s="2">
        <f t="shared" si="599"/>
        <v>14.819948884872106</v>
      </c>
      <c r="E517" s="2">
        <f t="shared" si="599"/>
        <v>98002.155129951105</v>
      </c>
      <c r="H517" s="2">
        <f t="shared" si="500"/>
        <v>87.867965644033333</v>
      </c>
      <c r="K517" s="2">
        <f t="shared" si="501"/>
        <v>25.590639849550506</v>
      </c>
      <c r="M517" s="2">
        <f t="shared" si="502"/>
        <v>1.4618031563581939</v>
      </c>
      <c r="O517" s="2">
        <f t="shared" ref="O517:P517" si="600">O258*O258</f>
        <v>555.22090430888602</v>
      </c>
      <c r="P517" s="2">
        <f t="shared" si="600"/>
        <v>112.96819471499718</v>
      </c>
      <c r="Q517" s="2">
        <f t="shared" si="504"/>
        <v>167.30067540919015</v>
      </c>
      <c r="R517" s="2">
        <f t="shared" si="504"/>
        <v>113310.38863446761</v>
      </c>
      <c r="S517" s="2">
        <f t="shared" si="504"/>
        <v>1.5746693269112138</v>
      </c>
      <c r="T517" s="2">
        <f t="shared" si="505"/>
        <v>112467.15233463494</v>
      </c>
      <c r="AB517" s="2">
        <f t="shared" si="506"/>
        <v>35.302304702969842</v>
      </c>
    </row>
    <row r="518" spans="1:28">
      <c r="A518" s="21">
        <v>241</v>
      </c>
      <c r="C518" s="2">
        <f t="shared" ref="C518:E518" si="601">C259*C259</f>
        <v>109700.71875166251</v>
      </c>
      <c r="D518" s="2">
        <f t="shared" si="601"/>
        <v>13.881547990304234</v>
      </c>
      <c r="E518" s="2">
        <f t="shared" si="601"/>
        <v>99945.102521419263</v>
      </c>
      <c r="H518" s="2">
        <f t="shared" si="500"/>
        <v>227.1059460290175</v>
      </c>
      <c r="K518" s="2">
        <f t="shared" si="501"/>
        <v>22.633594868902826</v>
      </c>
      <c r="M518" s="2">
        <f t="shared" si="502"/>
        <v>1.0643694760619047</v>
      </c>
      <c r="O518" s="2">
        <f t="shared" ref="O518:P518" si="602">O259*O259</f>
        <v>566.22846844138462</v>
      </c>
      <c r="P518" s="2">
        <f t="shared" si="602"/>
        <v>291.98068424475406</v>
      </c>
      <c r="Q518" s="2">
        <f t="shared" si="504"/>
        <v>44.998784689334045</v>
      </c>
      <c r="R518" s="2">
        <f t="shared" si="504"/>
        <v>115556.83029416029</v>
      </c>
      <c r="S518" s="2">
        <f t="shared" si="504"/>
        <v>4.0699333886910827</v>
      </c>
      <c r="T518" s="2">
        <f t="shared" si="505"/>
        <v>114189.31923919213</v>
      </c>
      <c r="AB518" s="2">
        <f t="shared" si="506"/>
        <v>30.36911544529293</v>
      </c>
    </row>
    <row r="519" spans="1:28">
      <c r="A519" s="21">
        <v>242</v>
      </c>
      <c r="C519" s="2">
        <f t="shared" ref="C519:E519" si="603">C260*C260</f>
        <v>114726.49823394882</v>
      </c>
      <c r="D519" s="2">
        <f t="shared" si="603"/>
        <v>13.496797023758809</v>
      </c>
      <c r="E519" s="2">
        <f t="shared" si="603"/>
        <v>101785.5751101325</v>
      </c>
      <c r="H519" s="2">
        <f t="shared" si="500"/>
        <v>387.08540317633543</v>
      </c>
      <c r="K519" s="2">
        <f t="shared" si="501"/>
        <v>19.832510158955269</v>
      </c>
      <c r="M519" s="2">
        <f t="shared" si="502"/>
        <v>0.60773239866349038</v>
      </c>
      <c r="O519" s="2">
        <f t="shared" ref="O519:P519" si="604">O260*O260</f>
        <v>576.65547235478061</v>
      </c>
      <c r="P519" s="2">
        <f t="shared" si="604"/>
        <v>497.65962915890418</v>
      </c>
      <c r="Q519" s="2">
        <f t="shared" si="504"/>
        <v>2.9082721075383611</v>
      </c>
      <c r="R519" s="2">
        <f t="shared" si="504"/>
        <v>117684.79027648573</v>
      </c>
      <c r="S519" s="2">
        <f t="shared" si="504"/>
        <v>6.9369025083166695</v>
      </c>
      <c r="T519" s="2">
        <f t="shared" si="505"/>
        <v>115884.66556758214</v>
      </c>
      <c r="AB519" s="2">
        <f t="shared" si="506"/>
        <v>25.226693501754603</v>
      </c>
    </row>
    <row r="520" spans="1:28">
      <c r="A520" s="21">
        <v>243</v>
      </c>
      <c r="C520" s="2">
        <f t="shared" ref="C520:E520" si="605">C261*C261</f>
        <v>118747.41342343815</v>
      </c>
      <c r="D520" s="2">
        <f t="shared" si="605"/>
        <v>13.51002264496678</v>
      </c>
      <c r="E520" s="2">
        <f t="shared" si="605"/>
        <v>103519.13903641806</v>
      </c>
      <c r="H520" s="2">
        <f t="shared" si="500"/>
        <v>522.28533760648543</v>
      </c>
      <c r="K520" s="2">
        <f t="shared" si="501"/>
        <v>17.194133778120534</v>
      </c>
      <c r="M520" s="2">
        <f t="shared" si="502"/>
        <v>0.2218247076166858</v>
      </c>
      <c r="O520" s="2">
        <f t="shared" ref="O520:P520" si="606">O261*O261</f>
        <v>586.47679648334747</v>
      </c>
      <c r="P520" s="2">
        <f t="shared" si="606"/>
        <v>671.48057068421781</v>
      </c>
      <c r="Q520" s="2">
        <f t="shared" si="504"/>
        <v>2.8752599001721575</v>
      </c>
      <c r="R520" s="2">
        <f t="shared" si="504"/>
        <v>119689.14213945894</v>
      </c>
      <c r="S520" s="2">
        <f t="shared" si="504"/>
        <v>9.359801322316823</v>
      </c>
      <c r="T520" s="2">
        <f t="shared" si="505"/>
        <v>117581.6490022294</v>
      </c>
      <c r="AB520" s="2">
        <f t="shared" si="506"/>
        <v>20.164545625291613</v>
      </c>
    </row>
    <row r="521" spans="1:28">
      <c r="A521" s="21">
        <v>244</v>
      </c>
      <c r="C521" s="2">
        <f t="shared" ref="C521:E521" si="607">C262*C262</f>
        <v>121544.57152424673</v>
      </c>
      <c r="D521" s="2">
        <f t="shared" si="607"/>
        <v>13.756842489417016</v>
      </c>
      <c r="E521" s="2">
        <f t="shared" si="607"/>
        <v>105141.61799293525</v>
      </c>
      <c r="H521" s="2">
        <f t="shared" si="500"/>
        <v>594.23558412097032</v>
      </c>
      <c r="K521" s="2">
        <f t="shared" si="501"/>
        <v>14.724821806194065</v>
      </c>
      <c r="M521" s="2">
        <f t="shared" si="502"/>
        <v>1.6453650155128331E-2</v>
      </c>
      <c r="O521" s="2">
        <f t="shared" ref="O521:P521" si="608">O262*O262</f>
        <v>595.66878039701635</v>
      </c>
      <c r="P521" s="2">
        <f t="shared" si="608"/>
        <v>763.98401489696528</v>
      </c>
      <c r="Q521" s="2">
        <f t="shared" si="504"/>
        <v>10.458329849520533</v>
      </c>
      <c r="R521" s="2">
        <f t="shared" si="504"/>
        <v>121565.05722388161</v>
      </c>
      <c r="S521" s="2">
        <f t="shared" si="504"/>
        <v>10.649211466499009</v>
      </c>
      <c r="T521" s="2">
        <f t="shared" si="505"/>
        <v>119300.12123473339</v>
      </c>
      <c r="AB521" s="2">
        <f t="shared" si="506"/>
        <v>15.452433037199407</v>
      </c>
    </row>
    <row r="522" spans="1:28">
      <c r="A522" s="21">
        <v>245</v>
      </c>
      <c r="C522" s="2">
        <f t="shared" ref="C522:E522" si="609">C263*C263</f>
        <v>122994.71086962441</v>
      </c>
      <c r="D522" s="2">
        <f t="shared" si="609"/>
        <v>14.058201662013827</v>
      </c>
      <c r="E522" s="2">
        <f t="shared" si="609"/>
        <v>106649.10328576564</v>
      </c>
      <c r="H522" s="2">
        <f t="shared" si="500"/>
        <v>582.4632195549076</v>
      </c>
      <c r="K522" s="2">
        <f t="shared" si="501"/>
        <v>12.43052303200253</v>
      </c>
      <c r="M522" s="2">
        <f t="shared" si="502"/>
        <v>5.0056077900369096E-2</v>
      </c>
      <c r="O522" s="2">
        <f t="shared" ref="O522:P522" si="610">O263*O263</f>
        <v>604.20927980142619</v>
      </c>
      <c r="P522" s="2">
        <f t="shared" si="610"/>
        <v>748.84877462131942</v>
      </c>
      <c r="Q522" s="2">
        <f t="shared" si="504"/>
        <v>7.7530647729964501</v>
      </c>
      <c r="R522" s="2">
        <f t="shared" si="504"/>
        <v>123308.01628600495</v>
      </c>
      <c r="S522" s="2">
        <f t="shared" si="504"/>
        <v>10.438240593877895</v>
      </c>
      <c r="T522" s="2">
        <f t="shared" si="505"/>
        <v>121049.42941334237</v>
      </c>
      <c r="AB522" s="2">
        <f t="shared" si="506"/>
        <v>11.305224604991349</v>
      </c>
    </row>
    <row r="523" spans="1:28">
      <c r="A523" s="21">
        <v>246</v>
      </c>
      <c r="C523" s="2">
        <f t="shared" ref="C523:E523" si="611">C264*C264</f>
        <v>123084.78582630517</v>
      </c>
      <c r="D523" s="2">
        <f t="shared" si="611"/>
        <v>14.224206627238299</v>
      </c>
      <c r="E523" s="2">
        <f t="shared" si="611"/>
        <v>108037.96325079852</v>
      </c>
      <c r="H523" s="2">
        <f t="shared" si="500"/>
        <v>490.31798524909658</v>
      </c>
      <c r="K523" s="2">
        <f t="shared" si="501"/>
        <v>10.316764622249865</v>
      </c>
      <c r="M523" s="2">
        <f t="shared" si="502"/>
        <v>0.31307066264703709</v>
      </c>
      <c r="O523" s="2">
        <f t="shared" ref="O523:P523" si="612">O264*O264</f>
        <v>612.07771988543118</v>
      </c>
      <c r="P523" s="2">
        <f t="shared" si="612"/>
        <v>630.38147320127655</v>
      </c>
      <c r="Q523" s="2">
        <f t="shared" si="504"/>
        <v>0.13483161735879159</v>
      </c>
      <c r="R523" s="2">
        <f t="shared" si="504"/>
        <v>124913.82038478259</v>
      </c>
      <c r="S523" s="2">
        <f t="shared" si="504"/>
        <v>8.7869189430478709</v>
      </c>
      <c r="T523" s="2">
        <f t="shared" si="505"/>
        <v>122827.27189898725</v>
      </c>
      <c r="AB523" s="2">
        <f t="shared" si="506"/>
        <v>7.8590648935574237</v>
      </c>
    </row>
    <row r="524" spans="1:28">
      <c r="A524" s="21">
        <v>247</v>
      </c>
      <c r="C524" s="2">
        <f t="shared" ref="C524:E524" si="613">C265*C265</f>
        <v>121913.12186644344</v>
      </c>
      <c r="D524" s="2">
        <f t="shared" si="613"/>
        <v>14.070753771669182</v>
      </c>
      <c r="E524" s="2">
        <f t="shared" si="613"/>
        <v>109304.8520027284</v>
      </c>
      <c r="H524" s="2">
        <f t="shared" si="500"/>
        <v>344.01914233660381</v>
      </c>
      <c r="K524" s="2">
        <f t="shared" si="501"/>
        <v>8.3886388060885384</v>
      </c>
      <c r="M524" s="2">
        <f t="shared" si="502"/>
        <v>0.73065850327093573</v>
      </c>
      <c r="O524" s="2">
        <f t="shared" ref="O524:P524" si="614">O265*O265</f>
        <v>619.25514488769602</v>
      </c>
      <c r="P524" s="2">
        <f t="shared" si="614"/>
        <v>442.29112592191183</v>
      </c>
      <c r="Q524" s="2">
        <f t="shared" si="504"/>
        <v>14.854233455132293</v>
      </c>
      <c r="R524" s="2">
        <f t="shared" si="504"/>
        <v>126378.60099748918</v>
      </c>
      <c r="S524" s="2">
        <f t="shared" si="504"/>
        <v>6.1651181672087363</v>
      </c>
      <c r="T524" s="2">
        <f t="shared" si="505"/>
        <v>124619.38909195176</v>
      </c>
      <c r="AB524" s="2">
        <f t="shared" si="506"/>
        <v>5.1626460910537695</v>
      </c>
    </row>
    <row r="525" spans="1:28">
      <c r="A525" s="21">
        <v>248</v>
      </c>
      <c r="C525" s="2">
        <f t="shared" ref="C525:E525" si="615">C266*C266</f>
        <v>119677.17123835439</v>
      </c>
      <c r="D525" s="2">
        <f t="shared" si="615"/>
        <v>13.447104609870824</v>
      </c>
      <c r="E525" s="2">
        <f t="shared" si="615"/>
        <v>110446.71749558546</v>
      </c>
      <c r="H525" s="2">
        <f t="shared" si="500"/>
        <v>185.1949702904686</v>
      </c>
      <c r="K525" s="2">
        <f t="shared" si="501"/>
        <v>6.6507906074936063</v>
      </c>
      <c r="M525" s="2">
        <f t="shared" si="502"/>
        <v>1.1839979947069219</v>
      </c>
      <c r="O525" s="2">
        <f t="shared" ref="O525:P525" si="616">O266*O266</f>
        <v>625.72426376271335</v>
      </c>
      <c r="P525" s="2">
        <f t="shared" si="616"/>
        <v>238.09748308918782</v>
      </c>
      <c r="Q525" s="2">
        <f t="shared" si="504"/>
        <v>91.8544617685574</v>
      </c>
      <c r="R525" s="2">
        <f t="shared" si="504"/>
        <v>127698.82933932882</v>
      </c>
      <c r="S525" s="2">
        <f t="shared" si="504"/>
        <v>3.3188527477238985</v>
      </c>
      <c r="T525" s="2">
        <f t="shared" si="505"/>
        <v>126400.1288210471</v>
      </c>
      <c r="AB525" s="2">
        <f t="shared" si="506"/>
        <v>3.1839552670213278</v>
      </c>
    </row>
    <row r="526" spans="1:28">
      <c r="A526" s="21">
        <v>249</v>
      </c>
      <c r="C526" s="2">
        <f t="shared" ref="C526:E526" si="617">C267*C267</f>
        <v>116650.3024695731</v>
      </c>
      <c r="D526" s="2">
        <f t="shared" si="617"/>
        <v>12.268019569155934</v>
      </c>
      <c r="E526" s="2">
        <f t="shared" si="617"/>
        <v>111460.80887538192</v>
      </c>
      <c r="H526" s="2">
        <f t="shared" si="500"/>
        <v>59.037740555808739</v>
      </c>
      <c r="K526" s="2">
        <f t="shared" si="501"/>
        <v>5.1074066549928814</v>
      </c>
      <c r="M526" s="2">
        <f t="shared" si="502"/>
        <v>1.5440946577782946</v>
      </c>
      <c r="O526" s="2">
        <f t="shared" ref="O526:P526" si="618">O267*O267</f>
        <v>631.46949183648178</v>
      </c>
      <c r="P526" s="2">
        <f t="shared" si="618"/>
        <v>75.902371492936552</v>
      </c>
      <c r="Q526" s="2">
        <f t="shared" si="504"/>
        <v>269.51329275746525</v>
      </c>
      <c r="R526" s="2">
        <f t="shared" si="504"/>
        <v>128871.32486458775</v>
      </c>
      <c r="S526" s="2">
        <f t="shared" si="504"/>
        <v>1.0580069596692327</v>
      </c>
      <c r="T526" s="2">
        <f t="shared" si="505"/>
        <v>128133.87963226264</v>
      </c>
      <c r="AB526" s="2">
        <f t="shared" si="506"/>
        <v>1.8295062606510786</v>
      </c>
    </row>
    <row r="527" spans="1:28">
      <c r="A527" s="21">
        <v>250</v>
      </c>
      <c r="C527" s="2">
        <f t="shared" ref="C527:E527" si="619">C268*C268</f>
        <v>113151.83509715664</v>
      </c>
      <c r="D527" s="2">
        <f t="shared" si="619"/>
        <v>10.541261924997468</v>
      </c>
      <c r="E527" s="2">
        <f t="shared" si="619"/>
        <v>112344.68310715994</v>
      </c>
      <c r="H527" s="2">
        <f t="shared" si="500"/>
        <v>1.4445819983404597</v>
      </c>
      <c r="K527" s="2">
        <f t="shared" si="501"/>
        <v>3.762205095712448</v>
      </c>
      <c r="M527" s="2">
        <f t="shared" si="502"/>
        <v>1.708485586906199</v>
      </c>
      <c r="O527" s="2">
        <f t="shared" ref="O527:P527" si="620">O268*O268</f>
        <v>636.476988351356</v>
      </c>
      <c r="P527" s="2">
        <f t="shared" si="620"/>
        <v>1.8572390890602601</v>
      </c>
      <c r="Q527" s="2">
        <f t="shared" si="504"/>
        <v>569.57115764118487</v>
      </c>
      <c r="R527" s="2">
        <f t="shared" si="504"/>
        <v>129893.26292884728</v>
      </c>
      <c r="S527" s="2">
        <f t="shared" si="504"/>
        <v>2.5888148727716043E-2</v>
      </c>
      <c r="T527" s="2">
        <f t="shared" si="505"/>
        <v>129777.31130004668</v>
      </c>
      <c r="AB527" s="2">
        <f t="shared" si="506"/>
        <v>0.97061129495933895</v>
      </c>
    </row>
    <row r="528" spans="1:28">
      <c r="A528" s="21">
        <v>251</v>
      </c>
      <c r="C528" s="2">
        <f t="shared" ref="C528:E528" si="621">C269*C269</f>
        <v>109515.28602464905</v>
      </c>
      <c r="D528" s="2">
        <f t="shared" si="621"/>
        <v>8.3811660076491012</v>
      </c>
      <c r="E528" s="2">
        <f t="shared" si="621"/>
        <v>113096.21086047676</v>
      </c>
      <c r="H528" s="2">
        <f t="shared" si="500"/>
        <v>28.803212062965425</v>
      </c>
      <c r="K528" s="2">
        <f t="shared" si="501"/>
        <v>2.6184266380344643</v>
      </c>
      <c r="M528" s="2">
        <f t="shared" si="502"/>
        <v>1.630394530109881</v>
      </c>
      <c r="O528" s="2">
        <f t="shared" ref="O528:P528" si="622">O269*O269</f>
        <v>640.73468980961763</v>
      </c>
      <c r="P528" s="2">
        <f t="shared" si="622"/>
        <v>37.031093697198415</v>
      </c>
      <c r="Q528" s="2">
        <f t="shared" si="504"/>
        <v>985.83789411331236</v>
      </c>
      <c r="R528" s="2">
        <f t="shared" si="504"/>
        <v>130762.18159379903</v>
      </c>
      <c r="S528" s="2">
        <f t="shared" si="504"/>
        <v>0.51617827065451916</v>
      </c>
      <c r="T528" s="2">
        <f t="shared" si="505"/>
        <v>131282.29991510647</v>
      </c>
      <c r="AB528" s="2">
        <f t="shared" si="506"/>
        <v>0.4702925773008288</v>
      </c>
    </row>
    <row r="529" spans="1:28">
      <c r="A529" s="21">
        <v>252</v>
      </c>
      <c r="C529" s="2">
        <f t="shared" ref="C529:E529" si="623">C270*C270</f>
        <v>106059.40514655008</v>
      </c>
      <c r="D529" s="2">
        <f t="shared" si="623"/>
        <v>6.0016993242616774</v>
      </c>
      <c r="E529" s="2">
        <f t="shared" si="623"/>
        <v>113713.58163914882</v>
      </c>
      <c r="H529" s="2">
        <f t="shared" si="500"/>
        <v>133.32893009411626</v>
      </c>
      <c r="K529" s="2">
        <f t="shared" si="501"/>
        <v>1.6788267444464275</v>
      </c>
      <c r="M529" s="2">
        <f t="shared" si="502"/>
        <v>1.3320417337832542</v>
      </c>
      <c r="O529" s="2">
        <f t="shared" ref="O529:P529" si="624">O270*O270</f>
        <v>644.23233903552614</v>
      </c>
      <c r="P529" s="2">
        <f t="shared" si="624"/>
        <v>171.41546894385047</v>
      </c>
      <c r="Q529" s="2">
        <f t="shared" si="504"/>
        <v>1480.27217859655</v>
      </c>
      <c r="R529" s="2">
        <f t="shared" si="504"/>
        <v>131475.98755827121</v>
      </c>
      <c r="S529" s="2">
        <f t="shared" si="504"/>
        <v>2.3893688111501228</v>
      </c>
      <c r="T529" s="2">
        <f t="shared" si="505"/>
        <v>132599.34904821098</v>
      </c>
      <c r="AB529" s="2">
        <f t="shared" si="506"/>
        <v>0.20515059125342902</v>
      </c>
    </row>
    <row r="530" spans="1:28">
      <c r="A530" s="21">
        <v>253</v>
      </c>
      <c r="C530" s="2">
        <f t="shared" ref="C530:E530" si="625">C271*C271</f>
        <v>103065.22924159226</v>
      </c>
      <c r="D530" s="2">
        <f t="shared" si="625"/>
        <v>3.6873726837751741</v>
      </c>
      <c r="E530" s="2">
        <f t="shared" si="625"/>
        <v>114195.30814289484</v>
      </c>
      <c r="H530" s="2">
        <f t="shared" si="500"/>
        <v>285.27969770177094</v>
      </c>
      <c r="K530" s="2">
        <f t="shared" si="501"/>
        <v>0.94566899339140864</v>
      </c>
      <c r="M530" s="2">
        <f t="shared" si="502"/>
        <v>0.89832133201373821</v>
      </c>
      <c r="O530" s="2">
        <f t="shared" ref="O530:P530" si="626">O271*O271</f>
        <v>646.96150988574902</v>
      </c>
      <c r="P530" s="2">
        <f t="shared" si="626"/>
        <v>366.77226110784892</v>
      </c>
      <c r="Q530" s="2">
        <f t="shared" si="504"/>
        <v>1987.9771406513942</v>
      </c>
      <c r="R530" s="2">
        <f t="shared" si="504"/>
        <v>132032.96120117337</v>
      </c>
      <c r="S530" s="2">
        <f t="shared" si="504"/>
        <v>5.1124569263536861</v>
      </c>
      <c r="T530" s="2">
        <f t="shared" si="505"/>
        <v>133681.25694306815</v>
      </c>
      <c r="AB530" s="2">
        <f t="shared" si="506"/>
        <v>7.8606173492570694E-2</v>
      </c>
    </row>
    <row r="531" spans="1:28">
      <c r="A531" s="21">
        <v>254</v>
      </c>
      <c r="C531" s="2">
        <f t="shared" ref="C531:E531" si="627">C272*C272</f>
        <v>100760.50459521842</v>
      </c>
      <c r="D531" s="2">
        <f t="shared" si="627"/>
        <v>1.7461462050760299</v>
      </c>
      <c r="E531" s="2">
        <f t="shared" si="627"/>
        <v>114540.22985037303</v>
      </c>
      <c r="H531" s="2">
        <f t="shared" si="500"/>
        <v>441.41902104779604</v>
      </c>
      <c r="K531" s="2">
        <f t="shared" si="501"/>
        <v>0.42071962610867003</v>
      </c>
      <c r="M531" s="2">
        <f t="shared" si="502"/>
        <v>0.45264533366326326</v>
      </c>
      <c r="O531" s="2">
        <f t="shared" ref="O531:P531" si="628">O272*O272</f>
        <v>648.91562754865015</v>
      </c>
      <c r="P531" s="2">
        <f t="shared" si="628"/>
        <v>567.51410545506963</v>
      </c>
      <c r="Q531" s="2">
        <f t="shared" si="504"/>
        <v>2430.132780514251</v>
      </c>
      <c r="R531" s="2">
        <f t="shared" si="504"/>
        <v>132431.7607242144</v>
      </c>
      <c r="S531" s="2">
        <f t="shared" si="504"/>
        <v>7.9106075537812508</v>
      </c>
      <c r="T531" s="2">
        <f t="shared" si="505"/>
        <v>134486.73331104047</v>
      </c>
      <c r="AB531" s="2">
        <f t="shared" si="506"/>
        <v>2.4760531974033904E-2</v>
      </c>
    </row>
    <row r="532" spans="1:28">
      <c r="A532" s="21">
        <v>255</v>
      </c>
      <c r="C532" s="2">
        <f t="shared" ref="C532:E532" si="629">C273*C273</f>
        <v>99310.97020988664</v>
      </c>
      <c r="D532" s="2">
        <f t="shared" si="629"/>
        <v>0.45353539985292973</v>
      </c>
      <c r="E532" s="2">
        <f t="shared" si="629"/>
        <v>114747.51581497864</v>
      </c>
      <c r="H532" s="2">
        <f t="shared" si="500"/>
        <v>557.31858300008412</v>
      </c>
      <c r="K532" s="2">
        <f t="shared" si="501"/>
        <v>0.10524329160408931</v>
      </c>
      <c r="M532" s="2">
        <f t="shared" si="502"/>
        <v>0.12182762628152767</v>
      </c>
      <c r="O532" s="2">
        <f t="shared" ref="O532:P532" si="630">O273*O273</f>
        <v>650.08998438362153</v>
      </c>
      <c r="P532" s="2">
        <f t="shared" si="630"/>
        <v>716.52135953274581</v>
      </c>
      <c r="Q532" s="2">
        <f t="shared" si="504"/>
        <v>2731.6071086411871</v>
      </c>
      <c r="R532" s="2">
        <f t="shared" si="504"/>
        <v>132671.42538441278</v>
      </c>
      <c r="S532" s="2">
        <f t="shared" si="504"/>
        <v>9.9876271350478412</v>
      </c>
      <c r="T532" s="2">
        <f t="shared" si="505"/>
        <v>134983.64907956074</v>
      </c>
      <c r="AB532" s="2">
        <f t="shared" si="506"/>
        <v>4.8361911983345217E-3</v>
      </c>
    </row>
    <row r="533" spans="1:28">
      <c r="D533" s="2">
        <f>SQRT(SUM(D277:D532)/256)</f>
        <v>9.3929874964047162</v>
      </c>
      <c r="K533" s="2">
        <f>SQRT(SUM(K277:K532)/256)</f>
        <v>9.3472942418723726</v>
      </c>
      <c r="AB533" s="2">
        <f>SQRT(SUM(AB277:AB532)/256)</f>
        <v>9.3716855991349579</v>
      </c>
    </row>
  </sheetData>
  <mergeCells count="20">
    <mergeCell ref="AA16:AC16"/>
    <mergeCell ref="A16:A17"/>
    <mergeCell ref="E16:F16"/>
    <mergeCell ref="H16:I16"/>
    <mergeCell ref="C10:D10"/>
    <mergeCell ref="O14:Q14"/>
    <mergeCell ref="R14:T14"/>
    <mergeCell ref="C11:D11"/>
    <mergeCell ref="C12:D12"/>
    <mergeCell ref="K16:L16"/>
    <mergeCell ref="M16:N16"/>
    <mergeCell ref="H8:I8"/>
    <mergeCell ref="H9:I9"/>
    <mergeCell ref="C8:D8"/>
    <mergeCell ref="C9:D9"/>
    <mergeCell ref="C3:D3"/>
    <mergeCell ref="C4:D4"/>
    <mergeCell ref="C5:D5"/>
    <mergeCell ref="C6:D6"/>
    <mergeCell ref="C7:D7"/>
  </mergeCells>
  <pageMargins left="0.7" right="0.7" top="0.75" bottom="0.75" header="0.3" footer="0.3"/>
  <pageSetup paperSize="9" orientation="portrait" horizontalDpi="4294967293" verticalDpi="4294967293" r:id="rId1"/>
  <ignoredErrors>
    <ignoredError sqref="D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Harmonics</vt:lpstr>
      <vt:lpstr>Computation</vt:lpstr>
      <vt:lpstr>angle_step</vt:lpstr>
      <vt:lpstr>I1pk</vt:lpstr>
      <vt:lpstr>I1rms</vt:lpstr>
      <vt:lpstr>Inpk</vt:lpstr>
      <vt:lpstr>Inrms</vt:lpstr>
      <vt:lpstr>Irms</vt:lpstr>
      <vt:lpstr>V1Frq</vt:lpstr>
      <vt:lpstr>V1pk</vt:lpstr>
      <vt:lpstr>Vn_angle</vt:lpstr>
      <vt:lpstr>VnFrq</vt:lpstr>
      <vt:lpstr>VnPk</vt:lpstr>
      <vt:lpstr>Vrms</vt:lpstr>
      <vt:lpstr>w_1</vt:lpstr>
      <vt:lpstr>w_n</vt:lpstr>
      <vt:lpstr>Z1_C</vt:lpstr>
      <vt:lpstr>Z1_L</vt:lpstr>
      <vt:lpstr>Z1_Lc</vt:lpstr>
      <vt:lpstr>Zn_C</vt:lpstr>
      <vt:lpstr>Zn_L</vt:lpstr>
      <vt:lpstr>Zn_Lc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</dc:creator>
  <cp:lastModifiedBy>Jeffrey Yap</cp:lastModifiedBy>
  <dcterms:created xsi:type="dcterms:W3CDTF">2014-09-23T10:58:34Z</dcterms:created>
  <dcterms:modified xsi:type="dcterms:W3CDTF">2022-10-17T06:00:18Z</dcterms:modified>
</cp:coreProperties>
</file>